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5480" windowHeight="11640" activeTab="0"/>
  </bookViews>
  <sheets>
    <sheet name="форма 2п new" sheetId="1" r:id="rId1"/>
  </sheets>
  <definedNames>
    <definedName name="_xlnm.Print_Titles" localSheetId="0">'форма 2п new'!$9:$11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<sst xmlns="http://schemas.openxmlformats.org/spreadsheetml/2006/main" count="377" uniqueCount="225">
  <si>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</si>
  <si>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</si>
  <si>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</si>
  <si>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</si>
  <si>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</si>
  <si>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</si>
  <si>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</si>
  <si>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</si>
  <si>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</si>
  <si>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</si>
  <si>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</si>
  <si>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</si>
  <si>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</si>
  <si>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</si>
  <si>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</si>
  <si>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</si>
  <si>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</si>
  <si>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</si>
  <si>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</si>
  <si>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</si>
  <si>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</si>
  <si>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</si>
  <si>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</si>
  <si>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</si>
  <si>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</si>
  <si>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</si>
  <si>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</si>
  <si>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</si>
  <si>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</si>
  <si>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</si>
  <si>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</si>
  <si>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</si>
  <si>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</si>
  <si>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</si>
  <si>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</si>
  <si>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</si>
  <si>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</si>
  <si>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</si>
  <si>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</si>
  <si>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</si>
  <si>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</si>
  <si>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</si>
  <si>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</si>
  <si>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</si>
  <si>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</si>
  <si>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</si>
  <si>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</si>
  <si>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</si>
  <si>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</si>
  <si>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</si>
  <si>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</si>
  <si>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</si>
  <si>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</si>
  <si>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</si>
  <si>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</si>
  <si>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</si>
  <si>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</si>
  <si>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</si>
  <si>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</si>
  <si>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</si>
  <si>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</si>
  <si>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</si>
  <si>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</si>
  <si>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</si>
  <si>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</si>
  <si>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</si>
  <si>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</si>
  <si>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</si>
  <si>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</si>
  <si>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</si>
  <si>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</si>
  <si>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</si>
  <si>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</si>
  <si>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</si>
  <si>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</si>
  <si>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</si>
  <si>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</si>
  <si>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</si>
  <si>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</si>
  <si>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</si>
  <si>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</si>
  <si>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</si>
  <si>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</si>
  <si>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</si>
  <si>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</si>
  <si>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</si>
  <si>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</si>
  <si>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</si>
  <si>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</si>
  <si>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</si>
  <si>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</si>
  <si>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</si>
  <si>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</si>
  <si>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</si>
  <si>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</si>
  <si>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</si>
  <si>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</si>
  <si>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</si>
  <si>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</si>
  <si>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</si>
  <si>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</si>
  <si>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</si>
  <si>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</si>
  <si>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</si>
  <si>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</si>
  <si>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</si>
  <si>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</si>
  <si>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</si>
  <si>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</si>
  <si>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</si>
  <si>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</si>
  <si>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</si>
  <si>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</si>
  <si>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</si>
  <si>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</si>
  <si>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</si>
  <si>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</si>
  <si>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</si>
  <si>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</si>
  <si>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</si>
  <si>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</si>
  <si>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</si>
  <si>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</si>
  <si>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</si>
  <si>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</si>
  <si>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</si>
  <si>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</si>
  <si>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</si>
  <si>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</si>
  <si>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</si>
  <si>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</si>
  <si>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</si>
  <si>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</si>
  <si>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</si>
  <si>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</si>
  <si>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</si>
  <si>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</si>
  <si>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</si>
  <si>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</si>
  <si>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</si>
  <si>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</si>
  <si>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</si>
  <si>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</si>
  <si>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</si>
  <si>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</si>
  <si>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</si>
  <si>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</si>
  <si>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</si>
  <si>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</si>
  <si>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</si>
  <si>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</si>
  <si>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</si>
  <si>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</si>
  <si>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</si>
  <si>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</si>
  <si>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</si>
  <si>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</si>
  <si>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</si>
  <si>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</si>
  <si>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</si>
  <si>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</si>
  <si>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</si>
  <si>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</si>
  <si>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</si>
  <si>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</si>
  <si>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</si>
  <si>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</si>
  <si>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</si>
  <si>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</si>
  <si>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</si>
  <si>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</si>
  <si>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</si>
  <si>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</si>
  <si>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</si>
  <si>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</si>
  <si>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</si>
  <si>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</si>
  <si>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</si>
  <si>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</si>
  <si>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</si>
  <si>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</si>
  <si>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</si>
  <si>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</si>
  <si>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</si>
  <si>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</si>
  <si>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</si>
  <si>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</si>
  <si>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</si>
  <si>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</si>
  <si>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</si>
  <si>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</si>
  <si>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</si>
  <si>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Основные показатели социально-экономического развития субъекта Российской Федерации на среднесрочный период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</si>
  <si>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</si>
  <si>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</si>
  <si>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</si>
  <si>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</si>
  <si>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</si>
  <si>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</si>
  <si>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</si>
  <si>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</si>
  <si>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</si>
  <si>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</si>
  <si>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</si>
  <si>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</si>
  <si>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</si>
  <si>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</si>
  <si>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</si>
  <si>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муниципальное образование "Мелекесский район"  Ульяновской области</t>
  </si>
  <si>
    <t>100,103,57</t>
  </si>
  <si>
    <t>Ольга Александровна Орлова</t>
  </si>
  <si>
    <t>8(84235) 2-60-35</t>
  </si>
  <si>
    <t>Лидия Алексеевна Тойгильдина</t>
  </si>
  <si>
    <t>Ирина Ивановна Евсеева</t>
  </si>
  <si>
    <t>8(84235) 2-64-94</t>
  </si>
  <si>
    <t>Резеда  Гакивовна Дебердеева</t>
  </si>
  <si>
    <t>8(84235) 2-69-16</t>
  </si>
  <si>
    <t>Динара Фаридовна Фейзуллова</t>
  </si>
  <si>
    <t>8(84235) 2-45-52</t>
  </si>
  <si>
    <t>Ольга Александровна Лазаренко</t>
  </si>
  <si>
    <t>8(84235) 2-48-18</t>
  </si>
  <si>
    <t>6,2,</t>
  </si>
  <si>
    <t>Ирина Анатольевна Кононенко</t>
  </si>
  <si>
    <t>8(84235) 2-73-63</t>
  </si>
  <si>
    <t>УТВЕРЖДАЮ                                                                                                                                                                                                                                                               И.о.Главы администрации МО "Мелекесский район"                                                    ________________С.Д. Катиркина                                                        "____" ____________2018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</si>
</sst>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=0]&quot;-   &quot;;0.0&quot;   &quot;"/>
    <numFmt numFmtId="178" formatCode="0.000"/>
    <numFmt numFmtId="179" formatCode="#,##0.0"/>
  </numFmts>
  <fonts count="50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/>
    </xf>
    <xf numFmtId="0" fontId="7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>
      <alignment horizontal="center" vertical="center" wrapText="1" shrinkToFit="1"/>
    </xf>
    <xf numFmtId="176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 shrinkToFit="1"/>
      <protection/>
    </xf>
    <xf numFmtId="0" fontId="7" fillId="33" borderId="10" xfId="0" applyFont="1" applyFill="1" applyBorder="1" applyAlignment="1" applyProtection="1">
      <alignment vertical="center" wrapText="1" shrinkToFit="1"/>
      <protection/>
    </xf>
    <xf numFmtId="0" fontId="4" fillId="33" borderId="10" xfId="0" applyFont="1" applyFill="1" applyBorder="1" applyAlignment="1" applyProtection="1">
      <alignment vertical="center" wrapText="1" shrinkToFit="1"/>
      <protection/>
    </xf>
    <xf numFmtId="2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176" fontId="4" fillId="0" borderId="10" xfId="0" applyNumberFormat="1" applyFont="1" applyFill="1" applyBorder="1" applyAlignment="1">
      <alignment/>
    </xf>
    <xf numFmtId="17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177" fontId="8" fillId="33" borderId="12" xfId="53" applyNumberFormat="1" applyFont="1" applyFill="1" applyBorder="1" applyAlignment="1" applyProtection="1">
      <alignment horizontal="center"/>
      <protection locked="0"/>
    </xf>
    <xf numFmtId="176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273"/>
  <sheetViews>
    <sheetView tabSelected="1" zoomScale="70" zoomScaleNormal="70" zoomScalePageLayoutView="0" workbookViewId="0" topLeftCell="M61">
      <selection activeCell="Z68" sqref="Z68"/>
    </sheetView>
  </sheetViews>
  <sheetFormatPr defaultColWidth="8.875" defaultRowHeight="12.75"/>
  <cols>
    <col min="1" max="1" width="5.125" style="3" customWidth="1"/>
    <col min="2" max="2" width="6.25390625" style="5" bestFit="1" customWidth="1"/>
    <col min="3" max="3" width="69.625" style="3" customWidth="1"/>
    <col min="4" max="4" width="32.25390625" style="3" customWidth="1"/>
    <col min="5" max="19" width="13.75390625" style="3" customWidth="1"/>
    <col min="20" max="20" width="15.625" style="3" customWidth="1"/>
    <col min="21" max="25" width="13.75390625" style="3" customWidth="1"/>
    <col min="26" max="16384" width="8.875" style="3" customWidth="1"/>
  </cols>
  <sheetData>
    <row r="2" spans="16:24" ht="12.75">
      <c r="P2" s="62" t="s">
        <v>224</v>
      </c>
      <c r="Q2" s="62"/>
      <c r="R2" s="62"/>
      <c r="S2" s="62"/>
      <c r="T2" s="62"/>
      <c r="U2" s="62"/>
      <c r="V2" s="62"/>
      <c r="W2" s="62"/>
      <c r="X2" s="62"/>
    </row>
    <row r="3" spans="16:24" ht="117" customHeight="1">
      <c r="P3" s="62"/>
      <c r="Q3" s="62"/>
      <c r="R3" s="62"/>
      <c r="S3" s="62"/>
      <c r="T3" s="62"/>
      <c r="U3" s="62"/>
      <c r="V3" s="62"/>
      <c r="W3" s="62"/>
      <c r="X3" s="62"/>
    </row>
    <row r="4" ht="29.25" customHeight="1"/>
    <row r="5" spans="2:16" ht="21" customHeight="1">
      <c r="B5" s="65" t="s">
        <v>192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3:16" ht="20.2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1" customHeight="1">
      <c r="B7" s="67" t="s">
        <v>208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ht="12.75">
      <c r="C8" s="3" t="s">
        <v>34</v>
      </c>
    </row>
    <row r="9" spans="2:25" ht="18.75">
      <c r="B9" s="69"/>
      <c r="C9" s="56" t="s">
        <v>38</v>
      </c>
      <c r="D9" s="56" t="s">
        <v>39</v>
      </c>
      <c r="E9" s="1" t="s">
        <v>40</v>
      </c>
      <c r="F9" s="2" t="s">
        <v>40</v>
      </c>
      <c r="G9" s="2" t="s">
        <v>41</v>
      </c>
      <c r="H9" s="59" t="s">
        <v>42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4"/>
    </row>
    <row r="10" spans="2:25" ht="22.5" customHeight="1">
      <c r="B10" s="70"/>
      <c r="C10" s="57"/>
      <c r="D10" s="57"/>
      <c r="E10" s="56">
        <v>2016</v>
      </c>
      <c r="F10" s="56">
        <v>2017</v>
      </c>
      <c r="G10" s="56">
        <v>2018</v>
      </c>
      <c r="H10" s="59">
        <v>2019</v>
      </c>
      <c r="I10" s="60"/>
      <c r="J10" s="61"/>
      <c r="K10" s="59">
        <v>2020</v>
      </c>
      <c r="L10" s="60"/>
      <c r="M10" s="61"/>
      <c r="N10" s="59">
        <v>2021</v>
      </c>
      <c r="O10" s="60"/>
      <c r="P10" s="61"/>
      <c r="Q10" s="59">
        <v>2022</v>
      </c>
      <c r="R10" s="60"/>
      <c r="S10" s="61"/>
      <c r="T10" s="59">
        <v>2023</v>
      </c>
      <c r="U10" s="60"/>
      <c r="V10" s="61"/>
      <c r="W10" s="59">
        <v>2024</v>
      </c>
      <c r="X10" s="60"/>
      <c r="Y10" s="61"/>
    </row>
    <row r="11" spans="2:25" ht="37.5">
      <c r="B11" s="70"/>
      <c r="C11" s="57"/>
      <c r="D11" s="57"/>
      <c r="E11" s="57"/>
      <c r="F11" s="57"/>
      <c r="G11" s="57"/>
      <c r="H11" s="1" t="s">
        <v>60</v>
      </c>
      <c r="I11" s="1" t="s">
        <v>59</v>
      </c>
      <c r="J11" s="1" t="s">
        <v>61</v>
      </c>
      <c r="K11" s="1" t="s">
        <v>60</v>
      </c>
      <c r="L11" s="1" t="s">
        <v>59</v>
      </c>
      <c r="M11" s="1" t="s">
        <v>61</v>
      </c>
      <c r="N11" s="1" t="s">
        <v>60</v>
      </c>
      <c r="O11" s="1" t="s">
        <v>59</v>
      </c>
      <c r="P11" s="1" t="s">
        <v>61</v>
      </c>
      <c r="Q11" s="1" t="s">
        <v>60</v>
      </c>
      <c r="R11" s="1" t="s">
        <v>59</v>
      </c>
      <c r="S11" s="1" t="s">
        <v>61</v>
      </c>
      <c r="T11" s="1" t="s">
        <v>60</v>
      </c>
      <c r="U11" s="1" t="s">
        <v>59</v>
      </c>
      <c r="V11" s="1" t="s">
        <v>61</v>
      </c>
      <c r="W11" s="1" t="s">
        <v>60</v>
      </c>
      <c r="X11" s="1" t="s">
        <v>59</v>
      </c>
      <c r="Y11" s="1" t="s">
        <v>61</v>
      </c>
    </row>
    <row r="12" spans="2:25" ht="18.75">
      <c r="B12" s="70"/>
      <c r="C12" s="58"/>
      <c r="D12" s="58"/>
      <c r="E12" s="58"/>
      <c r="F12" s="58"/>
      <c r="G12" s="58"/>
      <c r="H12" s="1" t="s">
        <v>62</v>
      </c>
      <c r="I12" s="1" t="s">
        <v>63</v>
      </c>
      <c r="J12" s="1" t="s">
        <v>64</v>
      </c>
      <c r="K12" s="1" t="s">
        <v>62</v>
      </c>
      <c r="L12" s="1" t="s">
        <v>63</v>
      </c>
      <c r="M12" s="1" t="s">
        <v>64</v>
      </c>
      <c r="N12" s="1" t="s">
        <v>62</v>
      </c>
      <c r="O12" s="1" t="s">
        <v>63</v>
      </c>
      <c r="P12" s="1" t="s">
        <v>64</v>
      </c>
      <c r="Q12" s="1" t="s">
        <v>62</v>
      </c>
      <c r="R12" s="1" t="s">
        <v>63</v>
      </c>
      <c r="S12" s="1" t="s">
        <v>64</v>
      </c>
      <c r="T12" s="1" t="s">
        <v>62</v>
      </c>
      <c r="U12" s="1" t="s">
        <v>63</v>
      </c>
      <c r="V12" s="1" t="s">
        <v>64</v>
      </c>
      <c r="W12" s="1" t="s">
        <v>62</v>
      </c>
      <c r="X12" s="1" t="s">
        <v>63</v>
      </c>
      <c r="Y12" s="1" t="s">
        <v>64</v>
      </c>
    </row>
    <row r="13" spans="2:27" ht="18.75">
      <c r="B13" s="6" t="s">
        <v>201</v>
      </c>
      <c r="C13" s="7" t="s">
        <v>2</v>
      </c>
      <c r="D13" s="7"/>
      <c r="E13" s="26"/>
      <c r="F13" s="26"/>
      <c r="G13" s="26"/>
      <c r="H13" s="8"/>
      <c r="I13" s="8"/>
      <c r="J13" s="8"/>
      <c r="K13" s="8"/>
      <c r="L13" s="8"/>
      <c r="M13" s="8"/>
      <c r="N13" s="8"/>
      <c r="O13" s="8"/>
      <c r="P13" s="8"/>
      <c r="Q13" s="9"/>
      <c r="R13" s="8"/>
      <c r="S13" s="8"/>
      <c r="T13" s="8"/>
      <c r="U13" s="8"/>
      <c r="V13" s="8"/>
      <c r="W13" s="8"/>
      <c r="X13" s="8"/>
      <c r="Y13" s="8"/>
      <c r="Z13" s="10"/>
      <c r="AA13" s="10"/>
    </row>
    <row r="14" spans="2:27" ht="18.75">
      <c r="B14" s="11">
        <v>1</v>
      </c>
      <c r="C14" s="12" t="s">
        <v>68</v>
      </c>
      <c r="D14" s="13" t="s">
        <v>43</v>
      </c>
      <c r="E14" s="14">
        <v>35.3</v>
      </c>
      <c r="F14" s="15">
        <v>34.7</v>
      </c>
      <c r="G14" s="15">
        <v>34</v>
      </c>
      <c r="H14" s="15">
        <v>34</v>
      </c>
      <c r="I14" s="15">
        <v>34.2</v>
      </c>
      <c r="J14" s="15">
        <v>34.4</v>
      </c>
      <c r="K14" s="16">
        <v>33.58</v>
      </c>
      <c r="L14" s="16">
        <v>33.68</v>
      </c>
      <c r="M14" s="15">
        <v>34.03</v>
      </c>
      <c r="N14" s="16">
        <v>33.2</v>
      </c>
      <c r="O14" s="16">
        <v>33.4</v>
      </c>
      <c r="P14" s="15">
        <v>33.7</v>
      </c>
      <c r="Q14" s="44">
        <v>32.6</v>
      </c>
      <c r="R14" s="44">
        <v>32.9</v>
      </c>
      <c r="S14" s="44">
        <v>33.1</v>
      </c>
      <c r="T14" s="44">
        <v>32.5</v>
      </c>
      <c r="U14" s="44">
        <v>32.6</v>
      </c>
      <c r="V14" s="44">
        <v>33.3</v>
      </c>
      <c r="W14" s="44">
        <v>32.6</v>
      </c>
      <c r="X14" s="44">
        <v>32.5</v>
      </c>
      <c r="Y14" s="44">
        <v>33.5</v>
      </c>
      <c r="Z14" s="10"/>
      <c r="AA14" s="10"/>
    </row>
    <row r="15" spans="2:27" ht="18.75">
      <c r="B15" s="11">
        <v>2</v>
      </c>
      <c r="C15" s="17" t="s">
        <v>69</v>
      </c>
      <c r="D15" s="13" t="s">
        <v>43</v>
      </c>
      <c r="E15" s="14">
        <v>19.8</v>
      </c>
      <c r="F15" s="15">
        <v>19.3</v>
      </c>
      <c r="G15" s="45">
        <v>19.3</v>
      </c>
      <c r="H15" s="15">
        <v>19</v>
      </c>
      <c r="I15" s="15">
        <v>19.1</v>
      </c>
      <c r="J15" s="15">
        <v>19.2</v>
      </c>
      <c r="K15" s="16">
        <v>18.8</v>
      </c>
      <c r="L15" s="16">
        <v>18.8</v>
      </c>
      <c r="M15" s="15">
        <v>19.02</v>
      </c>
      <c r="N15" s="16">
        <v>18.6</v>
      </c>
      <c r="O15" s="16">
        <v>18.7</v>
      </c>
      <c r="P15" s="15">
        <v>18.9</v>
      </c>
      <c r="Q15" s="44">
        <v>18.3</v>
      </c>
      <c r="R15" s="44">
        <v>18.5</v>
      </c>
      <c r="S15" s="44">
        <v>18.6</v>
      </c>
      <c r="T15" s="44">
        <v>18.4</v>
      </c>
      <c r="U15" s="44">
        <v>18.7</v>
      </c>
      <c r="V15" s="44">
        <v>18.5</v>
      </c>
      <c r="W15" s="44">
        <v>18.5</v>
      </c>
      <c r="X15" s="44">
        <v>18.5</v>
      </c>
      <c r="Y15" s="44">
        <v>19.1</v>
      </c>
      <c r="Z15" s="10"/>
      <c r="AA15" s="10"/>
    </row>
    <row r="16" spans="2:27" ht="37.5">
      <c r="B16" s="11">
        <v>3</v>
      </c>
      <c r="C16" s="17" t="s">
        <v>70</v>
      </c>
      <c r="D16" s="13" t="s">
        <v>43</v>
      </c>
      <c r="E16" s="14">
        <v>9.9</v>
      </c>
      <c r="F16" s="15">
        <v>9.9</v>
      </c>
      <c r="G16" s="15">
        <v>9.9</v>
      </c>
      <c r="H16" s="15">
        <v>8.6</v>
      </c>
      <c r="I16" s="15">
        <v>8.7</v>
      </c>
      <c r="J16" s="15">
        <v>8.7</v>
      </c>
      <c r="K16" s="16">
        <v>8.4</v>
      </c>
      <c r="L16" s="16">
        <v>8.4</v>
      </c>
      <c r="M16" s="15">
        <v>8.5</v>
      </c>
      <c r="N16" s="16">
        <v>8.2</v>
      </c>
      <c r="O16" s="16">
        <v>8.2</v>
      </c>
      <c r="P16" s="15">
        <v>8.3</v>
      </c>
      <c r="Q16" s="44">
        <v>8</v>
      </c>
      <c r="R16" s="44">
        <v>8</v>
      </c>
      <c r="S16" s="44">
        <v>8.1</v>
      </c>
      <c r="T16" s="44">
        <v>7.8</v>
      </c>
      <c r="U16" s="44">
        <v>8.4</v>
      </c>
      <c r="V16" s="44">
        <v>8</v>
      </c>
      <c r="W16" s="44">
        <v>7.7</v>
      </c>
      <c r="X16" s="44">
        <v>7.7</v>
      </c>
      <c r="Y16" s="44">
        <v>7.9</v>
      </c>
      <c r="Z16" s="10"/>
      <c r="AA16" s="10"/>
    </row>
    <row r="17" spans="2:27" ht="18.75">
      <c r="B17" s="11">
        <v>4</v>
      </c>
      <c r="C17" s="12" t="s">
        <v>45</v>
      </c>
      <c r="D17" s="13" t="s">
        <v>46</v>
      </c>
      <c r="E17" s="14">
        <v>70.6</v>
      </c>
      <c r="F17" s="15">
        <v>71.1</v>
      </c>
      <c r="G17" s="15">
        <v>71.8</v>
      </c>
      <c r="H17" s="15">
        <v>71.2</v>
      </c>
      <c r="I17" s="15">
        <v>72.5</v>
      </c>
      <c r="J17" s="15">
        <v>73.09</v>
      </c>
      <c r="K17" s="16">
        <v>71.5</v>
      </c>
      <c r="L17" s="16">
        <v>72.98</v>
      </c>
      <c r="M17" s="15">
        <v>73.98</v>
      </c>
      <c r="N17" s="16">
        <v>72</v>
      </c>
      <c r="O17" s="16">
        <v>73.38</v>
      </c>
      <c r="P17" s="15">
        <v>74.6</v>
      </c>
      <c r="Q17" s="44">
        <v>72.1</v>
      </c>
      <c r="R17" s="44">
        <v>73.6</v>
      </c>
      <c r="S17" s="46">
        <v>75</v>
      </c>
      <c r="T17" s="44">
        <v>72.22</v>
      </c>
      <c r="U17" s="44">
        <v>73.75</v>
      </c>
      <c r="V17" s="44">
        <v>75.81</v>
      </c>
      <c r="W17" s="44">
        <v>72.5</v>
      </c>
      <c r="X17" s="46">
        <v>74</v>
      </c>
      <c r="Y17" s="46">
        <v>76</v>
      </c>
      <c r="Z17" s="10"/>
      <c r="AA17" s="10"/>
    </row>
    <row r="18" spans="2:27" ht="37.5">
      <c r="B18" s="11">
        <v>5</v>
      </c>
      <c r="C18" s="12" t="s">
        <v>47</v>
      </c>
      <c r="D18" s="13" t="s">
        <v>48</v>
      </c>
      <c r="E18" s="14">
        <v>9.7</v>
      </c>
      <c r="F18" s="15">
        <v>8.7</v>
      </c>
      <c r="G18" s="15">
        <v>9.5</v>
      </c>
      <c r="H18" s="15">
        <v>9.1</v>
      </c>
      <c r="I18" s="15">
        <v>9.5</v>
      </c>
      <c r="J18" s="15">
        <v>10.7</v>
      </c>
      <c r="K18" s="16">
        <v>9</v>
      </c>
      <c r="L18" s="16">
        <v>9.2</v>
      </c>
      <c r="M18" s="15">
        <v>10.7</v>
      </c>
      <c r="N18" s="16">
        <v>8.8</v>
      </c>
      <c r="O18" s="16">
        <v>9</v>
      </c>
      <c r="P18" s="15">
        <v>10.7</v>
      </c>
      <c r="Q18" s="44">
        <v>8.3</v>
      </c>
      <c r="R18" s="44">
        <v>8.7</v>
      </c>
      <c r="S18" s="44">
        <v>10.4</v>
      </c>
      <c r="T18" s="44">
        <v>8.1</v>
      </c>
      <c r="U18" s="44">
        <v>8.6</v>
      </c>
      <c r="V18" s="44">
        <v>10.1</v>
      </c>
      <c r="W18" s="44">
        <v>7.9</v>
      </c>
      <c r="X18" s="44">
        <v>8.4</v>
      </c>
      <c r="Y18" s="44">
        <v>9.9</v>
      </c>
      <c r="Z18" s="10"/>
      <c r="AA18" s="10"/>
    </row>
    <row r="19" spans="2:27" ht="37.5">
      <c r="B19" s="11">
        <v>6</v>
      </c>
      <c r="C19" s="12" t="s">
        <v>71</v>
      </c>
      <c r="D19" s="13" t="s">
        <v>72</v>
      </c>
      <c r="E19" s="14"/>
      <c r="F19" s="15"/>
      <c r="G19" s="15"/>
      <c r="H19" s="15"/>
      <c r="I19" s="15"/>
      <c r="J19" s="15"/>
      <c r="K19" s="16"/>
      <c r="L19" s="16"/>
      <c r="M19" s="15"/>
      <c r="N19" s="16"/>
      <c r="O19" s="16"/>
      <c r="P19" s="15"/>
      <c r="Q19" s="44"/>
      <c r="R19" s="44"/>
      <c r="S19" s="44"/>
      <c r="T19" s="44"/>
      <c r="U19" s="44"/>
      <c r="V19" s="44"/>
      <c r="W19" s="44"/>
      <c r="X19" s="44"/>
      <c r="Y19" s="44"/>
      <c r="Z19" s="10"/>
      <c r="AA19" s="10"/>
    </row>
    <row r="20" spans="2:27" ht="37.5">
      <c r="B20" s="11">
        <v>7</v>
      </c>
      <c r="C20" s="12" t="s">
        <v>49</v>
      </c>
      <c r="D20" s="13" t="s">
        <v>50</v>
      </c>
      <c r="E20" s="14">
        <v>16.9</v>
      </c>
      <c r="F20" s="15">
        <v>17.4</v>
      </c>
      <c r="G20" s="15">
        <v>17</v>
      </c>
      <c r="H20" s="15">
        <v>16.9</v>
      </c>
      <c r="I20" s="15">
        <v>16.2</v>
      </c>
      <c r="J20" s="15">
        <v>14.2</v>
      </c>
      <c r="K20" s="16">
        <v>17</v>
      </c>
      <c r="L20" s="16">
        <v>15.76</v>
      </c>
      <c r="M20" s="15">
        <v>14.1</v>
      </c>
      <c r="N20" s="16">
        <v>17.1</v>
      </c>
      <c r="O20" s="16">
        <v>15.76</v>
      </c>
      <c r="P20" s="15">
        <v>14.1</v>
      </c>
      <c r="Q20" s="44">
        <v>17</v>
      </c>
      <c r="R20" s="44">
        <v>15.7</v>
      </c>
      <c r="S20" s="44">
        <v>14</v>
      </c>
      <c r="T20" s="44">
        <v>16.8</v>
      </c>
      <c r="U20" s="44">
        <v>15.5</v>
      </c>
      <c r="V20" s="44">
        <v>13.9</v>
      </c>
      <c r="W20" s="44">
        <v>16.6</v>
      </c>
      <c r="X20" s="44">
        <v>15</v>
      </c>
      <c r="Y20" s="44">
        <v>13.5</v>
      </c>
      <c r="Z20" s="10"/>
      <c r="AA20" s="10"/>
    </row>
    <row r="21" spans="2:27" ht="37.5">
      <c r="B21" s="11">
        <v>8</v>
      </c>
      <c r="C21" s="12" t="s">
        <v>51</v>
      </c>
      <c r="D21" s="13" t="s">
        <v>52</v>
      </c>
      <c r="E21" s="14">
        <v>-7.2</v>
      </c>
      <c r="F21" s="15">
        <v>-8.7</v>
      </c>
      <c r="G21" s="15">
        <v>-7.5</v>
      </c>
      <c r="H21" s="15">
        <v>-7.8</v>
      </c>
      <c r="I21" s="15">
        <v>-6.7</v>
      </c>
      <c r="J21" s="15">
        <v>-3.5</v>
      </c>
      <c r="K21" s="16">
        <v>-8</v>
      </c>
      <c r="L21" s="16">
        <v>-6.56</v>
      </c>
      <c r="M21" s="15">
        <v>-3.4</v>
      </c>
      <c r="N21" s="16">
        <v>-8.3</v>
      </c>
      <c r="O21" s="16">
        <v>-6.76</v>
      </c>
      <c r="P21" s="15">
        <v>-3.4</v>
      </c>
      <c r="Q21" s="44">
        <v>-8.7</v>
      </c>
      <c r="R21" s="44">
        <v>-7</v>
      </c>
      <c r="S21" s="44">
        <v>-3.6</v>
      </c>
      <c r="T21" s="44">
        <v>-8.7</v>
      </c>
      <c r="U21" s="44">
        <v>-6.9</v>
      </c>
      <c r="V21" s="44">
        <v>3.8</v>
      </c>
      <c r="W21" s="44">
        <v>8.7</v>
      </c>
      <c r="X21" s="44">
        <v>6.6</v>
      </c>
      <c r="Y21" s="44">
        <v>-3.6</v>
      </c>
      <c r="Z21" s="10"/>
      <c r="AA21" s="10"/>
    </row>
    <row r="22" spans="2:27" ht="18.75">
      <c r="B22" s="11">
        <v>9</v>
      </c>
      <c r="C22" s="12" t="s">
        <v>206</v>
      </c>
      <c r="D22" s="13" t="s">
        <v>73</v>
      </c>
      <c r="E22" s="14">
        <v>-0.35</v>
      </c>
      <c r="F22" s="15">
        <v>-0.37</v>
      </c>
      <c r="G22" s="15">
        <v>-0.31</v>
      </c>
      <c r="H22" s="15">
        <v>-0.32</v>
      </c>
      <c r="I22" s="15">
        <v>-0.29</v>
      </c>
      <c r="J22" s="15">
        <v>-0.25</v>
      </c>
      <c r="K22" s="16">
        <v>-0.33</v>
      </c>
      <c r="L22" s="16">
        <v>-0.25</v>
      </c>
      <c r="M22" s="15">
        <v>0.24</v>
      </c>
      <c r="N22" s="16">
        <v>-0.34</v>
      </c>
      <c r="O22" s="16">
        <v>-0.25</v>
      </c>
      <c r="P22" s="15">
        <v>0.23</v>
      </c>
      <c r="Q22" s="44">
        <v>0.34</v>
      </c>
      <c r="R22" s="44">
        <v>0.25</v>
      </c>
      <c r="S22" s="44">
        <v>0.22</v>
      </c>
      <c r="T22" s="44">
        <v>0.35</v>
      </c>
      <c r="U22" s="44">
        <v>0.24</v>
      </c>
      <c r="V22" s="44">
        <v>0.21</v>
      </c>
      <c r="W22" s="44">
        <v>0.34</v>
      </c>
      <c r="X22" s="44">
        <v>0.23</v>
      </c>
      <c r="Y22" s="44">
        <v>0.21</v>
      </c>
      <c r="Z22" s="10"/>
      <c r="AA22" s="10"/>
    </row>
    <row r="23" spans="2:27" ht="18.75">
      <c r="B23" s="18" t="s">
        <v>200</v>
      </c>
      <c r="C23" s="7" t="s">
        <v>74</v>
      </c>
      <c r="D23" s="13"/>
      <c r="E23" s="14"/>
      <c r="F23" s="15"/>
      <c r="G23" s="15"/>
      <c r="H23" s="15"/>
      <c r="I23" s="15"/>
      <c r="J23" s="15"/>
      <c r="K23" s="16"/>
      <c r="L23" s="16"/>
      <c r="M23" s="15"/>
      <c r="N23" s="16"/>
      <c r="O23" s="16"/>
      <c r="P23" s="15"/>
      <c r="Q23" s="47"/>
      <c r="R23" s="21"/>
      <c r="S23" s="21"/>
      <c r="T23" s="44"/>
      <c r="U23" s="44"/>
      <c r="V23" s="44"/>
      <c r="W23" s="44"/>
      <c r="X23" s="44"/>
      <c r="Y23" s="44"/>
      <c r="Z23" s="10"/>
      <c r="AA23" s="10"/>
    </row>
    <row r="24" spans="2:27" ht="18.75">
      <c r="B24" s="19">
        <v>10</v>
      </c>
      <c r="C24" s="20" t="s">
        <v>74</v>
      </c>
      <c r="D24" s="13" t="s">
        <v>53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47"/>
      <c r="R24" s="21"/>
      <c r="S24" s="21"/>
      <c r="T24" s="44"/>
      <c r="U24" s="44"/>
      <c r="V24" s="44"/>
      <c r="W24" s="44"/>
      <c r="X24" s="44"/>
      <c r="Y24" s="44"/>
      <c r="Z24" s="10"/>
      <c r="AA24" s="10"/>
    </row>
    <row r="25" spans="2:27" ht="37.5">
      <c r="B25" s="11">
        <v>11</v>
      </c>
      <c r="C25" s="12" t="s">
        <v>75</v>
      </c>
      <c r="D25" s="13" t="s">
        <v>11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47"/>
      <c r="R25" s="21"/>
      <c r="S25" s="21"/>
      <c r="T25" s="21"/>
      <c r="U25" s="21"/>
      <c r="V25" s="21"/>
      <c r="W25" s="21"/>
      <c r="X25" s="21"/>
      <c r="Y25" s="44"/>
      <c r="Z25" s="10"/>
      <c r="AA25" s="10"/>
    </row>
    <row r="26" spans="2:27" ht="37.5">
      <c r="B26" s="11">
        <v>12</v>
      </c>
      <c r="C26" s="12" t="s">
        <v>54</v>
      </c>
      <c r="D26" s="13" t="s">
        <v>76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47"/>
      <c r="R26" s="21"/>
      <c r="S26" s="21"/>
      <c r="T26" s="21"/>
      <c r="U26" s="21"/>
      <c r="V26" s="21"/>
      <c r="W26" s="21"/>
      <c r="X26" s="21"/>
      <c r="Y26" s="44"/>
      <c r="Z26" s="10"/>
      <c r="AA26" s="10"/>
    </row>
    <row r="27" spans="2:27" ht="18.75">
      <c r="B27" s="18" t="s">
        <v>199</v>
      </c>
      <c r="C27" s="7" t="s">
        <v>144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47"/>
      <c r="R27" s="21"/>
      <c r="S27" s="21"/>
      <c r="T27" s="21"/>
      <c r="U27" s="21"/>
      <c r="V27" s="21"/>
      <c r="W27" s="21"/>
      <c r="X27" s="21"/>
      <c r="Y27" s="44"/>
      <c r="Z27" s="10"/>
      <c r="AA27" s="10"/>
    </row>
    <row r="28" spans="2:27" ht="18.75">
      <c r="B28" s="19">
        <v>13</v>
      </c>
      <c r="C28" s="12" t="s">
        <v>77</v>
      </c>
      <c r="D28" s="13" t="s">
        <v>53</v>
      </c>
      <c r="E28" s="48">
        <v>1487.2</v>
      </c>
      <c r="F28" s="15">
        <v>1831</v>
      </c>
      <c r="G28" s="15">
        <v>2002</v>
      </c>
      <c r="H28" s="15">
        <v>2002</v>
      </c>
      <c r="I28" s="15">
        <v>1998</v>
      </c>
      <c r="J28" s="15">
        <v>2053</v>
      </c>
      <c r="K28" s="15">
        <v>2003</v>
      </c>
      <c r="L28" s="15">
        <v>1999</v>
      </c>
      <c r="M28" s="15">
        <v>2054</v>
      </c>
      <c r="N28" s="15">
        <v>2003.5</v>
      </c>
      <c r="O28" s="15">
        <v>2000</v>
      </c>
      <c r="P28" s="15">
        <v>2055</v>
      </c>
      <c r="Q28" s="15">
        <v>2003.5</v>
      </c>
      <c r="R28" s="15">
        <v>2000</v>
      </c>
      <c r="S28" s="15">
        <v>2055</v>
      </c>
      <c r="T28" s="15">
        <v>2003.5</v>
      </c>
      <c r="U28" s="15">
        <v>2000</v>
      </c>
      <c r="V28" s="15">
        <v>2055</v>
      </c>
      <c r="W28" s="15">
        <v>2003.5</v>
      </c>
      <c r="X28" s="15">
        <v>2000</v>
      </c>
      <c r="Y28" s="15">
        <v>2055</v>
      </c>
      <c r="Z28" s="10"/>
      <c r="AA28" s="10"/>
    </row>
    <row r="29" spans="2:27" ht="37.5">
      <c r="B29" s="19">
        <v>14</v>
      </c>
      <c r="C29" s="12" t="s">
        <v>55</v>
      </c>
      <c r="D29" s="13" t="s">
        <v>11</v>
      </c>
      <c r="E29" s="21">
        <v>112.08</v>
      </c>
      <c r="F29" s="21">
        <v>116.37</v>
      </c>
      <c r="G29" s="21">
        <v>104.93</v>
      </c>
      <c r="H29" s="21">
        <v>96.53</v>
      </c>
      <c r="I29" s="21">
        <v>95.41</v>
      </c>
      <c r="J29" s="21">
        <v>98.6</v>
      </c>
      <c r="K29" s="21">
        <v>96.48</v>
      </c>
      <c r="L29" s="21">
        <v>95.74</v>
      </c>
      <c r="M29" s="21">
        <v>96.11</v>
      </c>
      <c r="N29" s="21">
        <v>96.46</v>
      </c>
      <c r="O29" s="21">
        <v>95.74</v>
      </c>
      <c r="P29" s="21">
        <v>96.11</v>
      </c>
      <c r="Q29" s="47">
        <v>96.46</v>
      </c>
      <c r="R29" s="21">
        <v>95.74</v>
      </c>
      <c r="S29" s="21">
        <v>96.11</v>
      </c>
      <c r="T29" s="21">
        <v>96.46</v>
      </c>
      <c r="U29" s="21">
        <v>95.74</v>
      </c>
      <c r="V29" s="21">
        <v>96.11</v>
      </c>
      <c r="W29" s="47">
        <v>96.46</v>
      </c>
      <c r="X29" s="21">
        <v>95.74</v>
      </c>
      <c r="Y29" s="21">
        <v>96.11</v>
      </c>
      <c r="Z29" s="10"/>
      <c r="AA29" s="10"/>
    </row>
    <row r="30" spans="2:27" ht="37.5">
      <c r="B30" s="11">
        <v>15</v>
      </c>
      <c r="C30" s="22" t="s">
        <v>146</v>
      </c>
      <c r="D30" s="13" t="s">
        <v>11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0"/>
      <c r="AA30" s="10"/>
    </row>
    <row r="31" spans="2:27" ht="37.5">
      <c r="B31" s="11">
        <v>16</v>
      </c>
      <c r="C31" s="12" t="s">
        <v>78</v>
      </c>
      <c r="D31" s="13" t="s">
        <v>11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10"/>
      <c r="AA31" s="10"/>
    </row>
    <row r="32" spans="2:27" ht="37.5">
      <c r="B32" s="19">
        <v>17</v>
      </c>
      <c r="C32" s="12" t="s">
        <v>79</v>
      </c>
      <c r="D32" s="13" t="s">
        <v>11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10"/>
      <c r="AA32" s="10"/>
    </row>
    <row r="33" spans="2:27" ht="37.5">
      <c r="B33" s="11">
        <v>18</v>
      </c>
      <c r="C33" s="12" t="s">
        <v>80</v>
      </c>
      <c r="D33" s="13" t="s">
        <v>11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10"/>
      <c r="AA33" s="10"/>
    </row>
    <row r="34" spans="2:27" ht="37.5">
      <c r="B34" s="11">
        <v>19</v>
      </c>
      <c r="C34" s="12" t="s">
        <v>81</v>
      </c>
      <c r="D34" s="13" t="s">
        <v>11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0"/>
      <c r="AA34" s="10"/>
    </row>
    <row r="35" spans="2:27" ht="37.5">
      <c r="B35" s="11">
        <v>20</v>
      </c>
      <c r="C35" s="12" t="s">
        <v>82</v>
      </c>
      <c r="D35" s="13" t="s">
        <v>11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10"/>
      <c r="AA35" s="10"/>
    </row>
    <row r="36" spans="2:27" ht="37.5">
      <c r="B36" s="11">
        <v>21</v>
      </c>
      <c r="C36" s="22" t="s">
        <v>83</v>
      </c>
      <c r="D36" s="13" t="s">
        <v>11</v>
      </c>
      <c r="E36" s="21">
        <v>116.8</v>
      </c>
      <c r="F36" s="21">
        <v>128.07</v>
      </c>
      <c r="G36" s="21">
        <v>111.15</v>
      </c>
      <c r="H36" s="21">
        <v>100.12</v>
      </c>
      <c r="I36" s="21">
        <v>99.71</v>
      </c>
      <c r="J36" s="21">
        <v>102.95</v>
      </c>
      <c r="K36" s="21">
        <v>100</v>
      </c>
      <c r="L36" s="21">
        <v>100</v>
      </c>
      <c r="M36" s="21">
        <v>100</v>
      </c>
      <c r="N36" s="21">
        <v>100</v>
      </c>
      <c r="O36" s="21">
        <v>100</v>
      </c>
      <c r="P36" s="21">
        <v>100</v>
      </c>
      <c r="Q36" s="21">
        <v>100</v>
      </c>
      <c r="R36" s="21">
        <v>100</v>
      </c>
      <c r="S36" s="21">
        <v>100</v>
      </c>
      <c r="T36" s="21">
        <v>100</v>
      </c>
      <c r="U36" s="21">
        <v>100</v>
      </c>
      <c r="V36" s="21">
        <v>100</v>
      </c>
      <c r="W36" s="21">
        <v>100</v>
      </c>
      <c r="X36" s="21">
        <v>100</v>
      </c>
      <c r="Y36" s="21">
        <v>100</v>
      </c>
      <c r="Z36" s="10"/>
      <c r="AA36" s="10"/>
    </row>
    <row r="37" spans="2:27" ht="37.5">
      <c r="B37" s="11">
        <v>22</v>
      </c>
      <c r="C37" s="12" t="s">
        <v>84</v>
      </c>
      <c r="D37" s="13" t="s">
        <v>11</v>
      </c>
      <c r="E37" s="21">
        <v>94.97</v>
      </c>
      <c r="F37" s="21">
        <v>71.42</v>
      </c>
      <c r="G37" s="21">
        <v>85</v>
      </c>
      <c r="H37" s="21" t="s">
        <v>209</v>
      </c>
      <c r="I37" s="21">
        <v>107.14</v>
      </c>
      <c r="J37" s="21">
        <v>100</v>
      </c>
      <c r="K37" s="21">
        <v>100</v>
      </c>
      <c r="L37" s="21">
        <v>100</v>
      </c>
      <c r="M37" s="21">
        <v>100</v>
      </c>
      <c r="N37" s="21">
        <v>100</v>
      </c>
      <c r="O37" s="21">
        <v>100</v>
      </c>
      <c r="P37" s="21">
        <v>100</v>
      </c>
      <c r="Q37" s="21">
        <v>100</v>
      </c>
      <c r="R37" s="21">
        <v>100</v>
      </c>
      <c r="S37" s="21">
        <v>100</v>
      </c>
      <c r="T37" s="21">
        <v>100</v>
      </c>
      <c r="U37" s="21">
        <v>100</v>
      </c>
      <c r="V37" s="21">
        <v>100</v>
      </c>
      <c r="W37" s="21">
        <v>100</v>
      </c>
      <c r="X37" s="21">
        <v>100</v>
      </c>
      <c r="Y37" s="21">
        <v>100</v>
      </c>
      <c r="Z37" s="10"/>
      <c r="AA37" s="10"/>
    </row>
    <row r="38" spans="2:27" ht="37.5">
      <c r="B38" s="11">
        <v>23</v>
      </c>
      <c r="C38" s="12" t="s">
        <v>85</v>
      </c>
      <c r="D38" s="13" t="s">
        <v>11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10"/>
      <c r="AA38" s="10"/>
    </row>
    <row r="39" spans="2:27" ht="37.5">
      <c r="B39" s="11">
        <v>24</v>
      </c>
      <c r="C39" s="12" t="s">
        <v>152</v>
      </c>
      <c r="D39" s="13" t="s">
        <v>11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10"/>
      <c r="AA39" s="10"/>
    </row>
    <row r="40" spans="2:27" ht="37.5">
      <c r="B40" s="11">
        <v>25</v>
      </c>
      <c r="C40" s="12" t="s">
        <v>86</v>
      </c>
      <c r="D40" s="13" t="s">
        <v>11</v>
      </c>
      <c r="E40" s="21">
        <v>130.12</v>
      </c>
      <c r="F40" s="21">
        <v>149.86</v>
      </c>
      <c r="G40" s="21">
        <v>110</v>
      </c>
      <c r="H40" s="21">
        <v>100</v>
      </c>
      <c r="I40" s="21">
        <v>98.48</v>
      </c>
      <c r="J40" s="21">
        <v>101.52</v>
      </c>
      <c r="K40" s="21">
        <v>100</v>
      </c>
      <c r="L40" s="21">
        <v>100</v>
      </c>
      <c r="M40" s="21">
        <v>100</v>
      </c>
      <c r="N40" s="21">
        <v>100</v>
      </c>
      <c r="O40" s="21">
        <v>100</v>
      </c>
      <c r="P40" s="21">
        <v>100</v>
      </c>
      <c r="Q40" s="21">
        <v>100</v>
      </c>
      <c r="R40" s="21">
        <v>100</v>
      </c>
      <c r="S40" s="21">
        <v>100</v>
      </c>
      <c r="T40" s="21">
        <v>100</v>
      </c>
      <c r="U40" s="21">
        <v>100</v>
      </c>
      <c r="V40" s="21">
        <v>100</v>
      </c>
      <c r="W40" s="21">
        <v>100</v>
      </c>
      <c r="X40" s="21">
        <v>100</v>
      </c>
      <c r="Y40" s="21">
        <v>100</v>
      </c>
      <c r="Z40" s="10"/>
      <c r="AA40" s="10"/>
    </row>
    <row r="41" spans="2:27" ht="37.5">
      <c r="B41" s="11">
        <v>26</v>
      </c>
      <c r="C41" s="12" t="s">
        <v>87</v>
      </c>
      <c r="D41" s="13" t="s">
        <v>11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10"/>
      <c r="AA41" s="10"/>
    </row>
    <row r="42" spans="2:27" ht="37.5">
      <c r="B42" s="11">
        <v>27</v>
      </c>
      <c r="C42" s="12" t="s">
        <v>88</v>
      </c>
      <c r="D42" s="13" t="s">
        <v>11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10"/>
      <c r="AA42" s="10"/>
    </row>
    <row r="43" spans="2:27" ht="56.25">
      <c r="B43" s="11">
        <v>28</v>
      </c>
      <c r="C43" s="12" t="s">
        <v>89</v>
      </c>
      <c r="D43" s="13" t="s">
        <v>11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10"/>
      <c r="AA43" s="10"/>
    </row>
    <row r="44" spans="2:27" ht="37.5">
      <c r="B44" s="19">
        <v>29</v>
      </c>
      <c r="C44" s="12" t="s">
        <v>90</v>
      </c>
      <c r="D44" s="13" t="s">
        <v>11</v>
      </c>
      <c r="E44" s="21">
        <v>112.68</v>
      </c>
      <c r="F44" s="21">
        <v>187.5</v>
      </c>
      <c r="G44" s="21">
        <v>126.67</v>
      </c>
      <c r="H44" s="21">
        <v>102.11</v>
      </c>
      <c r="I44" s="21">
        <v>105.26</v>
      </c>
      <c r="J44" s="21">
        <v>110.53</v>
      </c>
      <c r="K44" s="21">
        <v>100</v>
      </c>
      <c r="L44" s="21">
        <v>100</v>
      </c>
      <c r="M44" s="21">
        <v>100</v>
      </c>
      <c r="N44" s="21">
        <v>100</v>
      </c>
      <c r="O44" s="21">
        <v>100</v>
      </c>
      <c r="P44" s="21">
        <v>100</v>
      </c>
      <c r="Q44" s="21">
        <v>100</v>
      </c>
      <c r="R44" s="21">
        <v>100</v>
      </c>
      <c r="S44" s="21">
        <v>100</v>
      </c>
      <c r="T44" s="21">
        <v>100</v>
      </c>
      <c r="U44" s="21">
        <v>100</v>
      </c>
      <c r="V44" s="21">
        <v>100</v>
      </c>
      <c r="W44" s="21">
        <v>100</v>
      </c>
      <c r="X44" s="21">
        <v>100</v>
      </c>
      <c r="Y44" s="21">
        <v>100</v>
      </c>
      <c r="Z44" s="10"/>
      <c r="AA44" s="10"/>
    </row>
    <row r="45" spans="2:27" ht="37.5">
      <c r="B45" s="19">
        <v>30</v>
      </c>
      <c r="C45" s="12" t="s">
        <v>91</v>
      </c>
      <c r="D45" s="13" t="s">
        <v>11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10"/>
      <c r="AA45" s="10"/>
    </row>
    <row r="46" spans="2:27" ht="37.5">
      <c r="B46" s="11">
        <v>31</v>
      </c>
      <c r="C46" s="12" t="s">
        <v>154</v>
      </c>
      <c r="D46" s="13" t="s">
        <v>11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10"/>
      <c r="AA46" s="10"/>
    </row>
    <row r="47" spans="2:27" ht="37.5">
      <c r="B47" s="11">
        <v>32</v>
      </c>
      <c r="C47" s="12" t="s">
        <v>92</v>
      </c>
      <c r="D47" s="13" t="s">
        <v>11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10"/>
      <c r="AA47" s="10"/>
    </row>
    <row r="48" spans="2:27" ht="37.5">
      <c r="B48" s="19">
        <v>33</v>
      </c>
      <c r="C48" s="12" t="s">
        <v>155</v>
      </c>
      <c r="D48" s="13" t="s">
        <v>11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10"/>
      <c r="AA48" s="10"/>
    </row>
    <row r="49" spans="2:27" ht="37.5">
      <c r="B49" s="19">
        <v>34</v>
      </c>
      <c r="C49" s="12" t="s">
        <v>93</v>
      </c>
      <c r="D49" s="13" t="s">
        <v>11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10"/>
      <c r="AA49" s="10"/>
    </row>
    <row r="50" spans="2:27" ht="37.5">
      <c r="B50" s="19">
        <v>35</v>
      </c>
      <c r="C50" s="12" t="s">
        <v>94</v>
      </c>
      <c r="D50" s="13" t="s">
        <v>11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10"/>
      <c r="AA50" s="10"/>
    </row>
    <row r="51" spans="2:27" ht="37.5">
      <c r="B51" s="11">
        <v>36</v>
      </c>
      <c r="C51" s="12" t="s">
        <v>95</v>
      </c>
      <c r="D51" s="13" t="s">
        <v>11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10"/>
      <c r="AA51" s="10"/>
    </row>
    <row r="52" spans="2:27" ht="37.5">
      <c r="B52" s="11">
        <v>35</v>
      </c>
      <c r="C52" s="12" t="s">
        <v>96</v>
      </c>
      <c r="D52" s="13" t="s">
        <v>11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10"/>
      <c r="AA52" s="10"/>
    </row>
    <row r="53" spans="2:27" ht="37.5">
      <c r="B53" s="11">
        <v>37</v>
      </c>
      <c r="C53" s="12" t="s">
        <v>191</v>
      </c>
      <c r="D53" s="13" t="s">
        <v>11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10"/>
      <c r="AA53" s="10"/>
    </row>
    <row r="54" spans="2:27" ht="37.5">
      <c r="B54" s="19">
        <v>38</v>
      </c>
      <c r="C54" s="12" t="s">
        <v>97</v>
      </c>
      <c r="D54" s="13" t="s">
        <v>11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10"/>
      <c r="AA54" s="10"/>
    </row>
    <row r="55" spans="2:27" ht="37.5">
      <c r="B55" s="11">
        <v>39</v>
      </c>
      <c r="C55" s="12" t="s">
        <v>98</v>
      </c>
      <c r="D55" s="13" t="s">
        <v>11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10"/>
      <c r="AA55" s="10"/>
    </row>
    <row r="56" spans="2:27" ht="37.5">
      <c r="B56" s="19">
        <v>40</v>
      </c>
      <c r="C56" s="12" t="s">
        <v>99</v>
      </c>
      <c r="D56" s="13" t="s">
        <v>11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10"/>
      <c r="AA56" s="10"/>
    </row>
    <row r="57" spans="2:27" ht="37.5">
      <c r="B57" s="11">
        <v>41</v>
      </c>
      <c r="C57" s="12" t="s">
        <v>100</v>
      </c>
      <c r="D57" s="13" t="s">
        <v>11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10"/>
      <c r="AA57" s="10"/>
    </row>
    <row r="58" spans="2:27" ht="37.5">
      <c r="B58" s="19">
        <v>42</v>
      </c>
      <c r="C58" s="12" t="s">
        <v>101</v>
      </c>
      <c r="D58" s="13" t="s">
        <v>11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10"/>
      <c r="AA58" s="10"/>
    </row>
    <row r="59" spans="2:27" ht="37.5">
      <c r="B59" s="19">
        <v>43</v>
      </c>
      <c r="C59" s="12" t="s">
        <v>156</v>
      </c>
      <c r="D59" s="13" t="s">
        <v>11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10"/>
      <c r="AA59" s="10"/>
    </row>
    <row r="60" spans="2:27" ht="37.5">
      <c r="B60" s="11">
        <v>44</v>
      </c>
      <c r="C60" s="12" t="s">
        <v>102</v>
      </c>
      <c r="D60" s="13" t="s">
        <v>11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10"/>
      <c r="AA60" s="10"/>
    </row>
    <row r="61" spans="2:27" ht="39">
      <c r="B61" s="11">
        <v>45</v>
      </c>
      <c r="C61" s="22" t="s">
        <v>103</v>
      </c>
      <c r="D61" s="13" t="s">
        <v>11</v>
      </c>
      <c r="E61" s="14">
        <v>101.7</v>
      </c>
      <c r="F61" s="15">
        <v>100.5</v>
      </c>
      <c r="G61" s="15">
        <v>100.9</v>
      </c>
      <c r="H61" s="15">
        <v>101.2</v>
      </c>
      <c r="I61" s="15">
        <v>102.2</v>
      </c>
      <c r="J61" s="15">
        <v>102.2</v>
      </c>
      <c r="K61" s="15">
        <v>101.5</v>
      </c>
      <c r="L61" s="15">
        <v>102.5</v>
      </c>
      <c r="M61" s="15">
        <v>102.5</v>
      </c>
      <c r="N61" s="15">
        <v>101.6</v>
      </c>
      <c r="O61" s="15">
        <v>102.7</v>
      </c>
      <c r="P61" s="15">
        <v>102.7</v>
      </c>
      <c r="Q61" s="15">
        <v>102.8</v>
      </c>
      <c r="R61" s="15">
        <v>103</v>
      </c>
      <c r="S61" s="15">
        <v>103</v>
      </c>
      <c r="T61" s="15">
        <v>103.1</v>
      </c>
      <c r="U61" s="15">
        <v>103.1</v>
      </c>
      <c r="V61" s="15">
        <v>103.2</v>
      </c>
      <c r="W61" s="15">
        <v>103.2</v>
      </c>
      <c r="X61" s="15">
        <v>103.3</v>
      </c>
      <c r="Y61" s="15">
        <v>103.3</v>
      </c>
      <c r="Z61" s="10"/>
      <c r="AA61" s="10"/>
    </row>
    <row r="62" spans="2:27" ht="58.5">
      <c r="B62" s="11">
        <v>46</v>
      </c>
      <c r="C62" s="22" t="s">
        <v>104</v>
      </c>
      <c r="D62" s="13" t="s">
        <v>11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10"/>
      <c r="AA62" s="10"/>
    </row>
    <row r="63" spans="2:27" ht="18.75">
      <c r="B63" s="11">
        <v>47</v>
      </c>
      <c r="C63" s="12" t="s">
        <v>0</v>
      </c>
      <c r="D63" s="13" t="s">
        <v>1</v>
      </c>
      <c r="E63" s="14">
        <v>90</v>
      </c>
      <c r="F63" s="15">
        <v>95</v>
      </c>
      <c r="G63" s="15">
        <v>96</v>
      </c>
      <c r="H63" s="15">
        <v>96</v>
      </c>
      <c r="I63" s="15">
        <v>96.5</v>
      </c>
      <c r="J63" s="15">
        <v>96.5</v>
      </c>
      <c r="K63" s="15">
        <v>96.5</v>
      </c>
      <c r="L63" s="15">
        <v>97</v>
      </c>
      <c r="M63" s="15">
        <v>97</v>
      </c>
      <c r="N63" s="15">
        <v>96.5</v>
      </c>
      <c r="O63" s="15">
        <v>97</v>
      </c>
      <c r="P63" s="15">
        <v>97</v>
      </c>
      <c r="Q63" s="15">
        <v>97.3</v>
      </c>
      <c r="R63" s="15">
        <v>98</v>
      </c>
      <c r="S63" s="15">
        <v>98</v>
      </c>
      <c r="T63" s="15">
        <v>98.1</v>
      </c>
      <c r="U63" s="15">
        <v>98.1</v>
      </c>
      <c r="V63" s="15">
        <v>98.1</v>
      </c>
      <c r="W63" s="15">
        <v>98.2</v>
      </c>
      <c r="X63" s="15">
        <v>98.3</v>
      </c>
      <c r="Y63" s="15">
        <v>98.3</v>
      </c>
      <c r="Z63" s="10"/>
      <c r="AA63" s="10"/>
    </row>
    <row r="64" spans="2:27" ht="37.5">
      <c r="B64" s="19">
        <v>48</v>
      </c>
      <c r="C64" s="12" t="s">
        <v>3</v>
      </c>
      <c r="D64" s="13" t="s">
        <v>4</v>
      </c>
      <c r="E64" s="14">
        <v>5.7</v>
      </c>
      <c r="F64" s="15">
        <v>6.21</v>
      </c>
      <c r="G64" s="15">
        <v>6.5</v>
      </c>
      <c r="H64" s="15">
        <v>7.07</v>
      </c>
      <c r="I64" s="15">
        <v>7.07</v>
      </c>
      <c r="J64" s="15">
        <v>7.07</v>
      </c>
      <c r="K64" s="15">
        <v>7.32</v>
      </c>
      <c r="L64" s="15">
        <v>7.32</v>
      </c>
      <c r="M64" s="15">
        <v>7.32</v>
      </c>
      <c r="N64" s="15">
        <v>7.58</v>
      </c>
      <c r="O64" s="15">
        <v>7.58</v>
      </c>
      <c r="P64" s="15">
        <v>7.58</v>
      </c>
      <c r="Q64" s="15">
        <v>7.68</v>
      </c>
      <c r="R64" s="15">
        <v>7.88</v>
      </c>
      <c r="S64" s="15">
        <v>7.88</v>
      </c>
      <c r="T64" s="15">
        <v>8</v>
      </c>
      <c r="U64" s="15">
        <v>8.2</v>
      </c>
      <c r="V64" s="15">
        <v>8.2</v>
      </c>
      <c r="W64" s="15">
        <v>8.4</v>
      </c>
      <c r="X64" s="15">
        <v>8.53</v>
      </c>
      <c r="Y64" s="15">
        <v>8.53</v>
      </c>
      <c r="Z64" s="10"/>
      <c r="AA64" s="10"/>
    </row>
    <row r="65" spans="2:27" ht="56.25">
      <c r="B65" s="11">
        <v>49</v>
      </c>
      <c r="C65" s="12" t="s">
        <v>105</v>
      </c>
      <c r="D65" s="13" t="s">
        <v>5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10"/>
      <c r="AA65" s="10"/>
    </row>
    <row r="66" spans="2:27" ht="18.75">
      <c r="B66" s="18" t="s">
        <v>198</v>
      </c>
      <c r="C66" s="7" t="s">
        <v>145</v>
      </c>
      <c r="D66" s="13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10"/>
      <c r="AA66" s="10"/>
    </row>
    <row r="67" spans="2:27" ht="18.75">
      <c r="B67" s="23">
        <v>50</v>
      </c>
      <c r="C67" s="20" t="s">
        <v>6</v>
      </c>
      <c r="D67" s="23" t="s">
        <v>7</v>
      </c>
      <c r="E67" s="21">
        <v>1150.4</v>
      </c>
      <c r="F67" s="21">
        <v>1200.5</v>
      </c>
      <c r="G67" s="21">
        <v>1252.6</v>
      </c>
      <c r="H67" s="21">
        <v>1280.3</v>
      </c>
      <c r="I67" s="21">
        <v>1364</v>
      </c>
      <c r="J67" s="21">
        <v>1372.6</v>
      </c>
      <c r="K67" s="21">
        <v>1341.8</v>
      </c>
      <c r="L67" s="21">
        <v>1456.5</v>
      </c>
      <c r="M67" s="21">
        <v>1473.5</v>
      </c>
      <c r="N67" s="21">
        <v>1406.2</v>
      </c>
      <c r="O67" s="21">
        <v>1526.4</v>
      </c>
      <c r="P67" s="21">
        <v>1544.2</v>
      </c>
      <c r="Q67" s="24">
        <v>1490.6</v>
      </c>
      <c r="R67" s="24">
        <v>1648.5</v>
      </c>
      <c r="S67" s="24">
        <v>1683.2</v>
      </c>
      <c r="T67" s="24">
        <v>1594.9</v>
      </c>
      <c r="U67" s="24">
        <v>1796.9</v>
      </c>
      <c r="V67" s="24">
        <v>1834.7</v>
      </c>
      <c r="W67" s="24">
        <v>1706.6</v>
      </c>
      <c r="X67" s="24">
        <v>1958.6</v>
      </c>
      <c r="Y67" s="24">
        <v>1999.8</v>
      </c>
      <c r="Z67" s="10"/>
      <c r="AA67" s="10"/>
    </row>
    <row r="68" spans="2:27" ht="37.5">
      <c r="B68" s="19">
        <v>51</v>
      </c>
      <c r="C68" s="12" t="s">
        <v>8</v>
      </c>
      <c r="D68" s="13" t="s">
        <v>11</v>
      </c>
      <c r="E68" s="25">
        <v>99.3</v>
      </c>
      <c r="F68" s="25">
        <v>101.32</v>
      </c>
      <c r="G68" s="25">
        <f>G67/F67/G69*10000</f>
        <v>105.50036237850003</v>
      </c>
      <c r="H68" s="25">
        <f>H67/G67/H69*10000</f>
        <v>98.75497612309393</v>
      </c>
      <c r="I68" s="25">
        <f>I67/G67/I69*10000</f>
        <v>105.21111257666179</v>
      </c>
      <c r="J68" s="25">
        <f aca="true" t="shared" si="0" ref="J68:P68">J67/G67/J69*10000</f>
        <v>105.8744670987727</v>
      </c>
      <c r="K68" s="25">
        <f t="shared" si="0"/>
        <v>101.65233915153705</v>
      </c>
      <c r="L68" s="25">
        <f t="shared" si="0"/>
        <v>103.57082922084018</v>
      </c>
      <c r="M68" s="25">
        <f t="shared" si="0"/>
        <v>104.12319367281478</v>
      </c>
      <c r="N68" s="25">
        <f t="shared" si="0"/>
        <v>101.06029221674768</v>
      </c>
      <c r="O68" s="25">
        <f t="shared" si="0"/>
        <v>101.45128374356831</v>
      </c>
      <c r="P68" s="25">
        <f t="shared" si="0"/>
        <v>101.05891973237253</v>
      </c>
      <c r="Q68" s="25">
        <v>102</v>
      </c>
      <c r="R68" s="25">
        <f aca="true" t="shared" si="1" ref="R68:Y68">R67/O67/R69*10000</f>
        <v>104.14581855012344</v>
      </c>
      <c r="S68" s="25">
        <f t="shared" si="1"/>
        <v>105.11227067109112</v>
      </c>
      <c r="T68" s="25">
        <f t="shared" si="1"/>
        <v>102.88190609873155</v>
      </c>
      <c r="U68" s="25">
        <f t="shared" si="1"/>
        <v>104.80973379062551</v>
      </c>
      <c r="V68" s="25">
        <f t="shared" si="1"/>
        <v>104.80837781515065</v>
      </c>
      <c r="W68" s="25">
        <f t="shared" si="1"/>
        <v>102.69056995372365</v>
      </c>
      <c r="X68" s="25">
        <f t="shared" si="1"/>
        <v>104.6054043383951</v>
      </c>
      <c r="Y68" s="25">
        <f t="shared" si="1"/>
        <v>104.60532283018755</v>
      </c>
      <c r="Z68" s="10"/>
      <c r="AA68" s="10"/>
    </row>
    <row r="69" spans="2:27" ht="18.75">
      <c r="B69" s="19">
        <v>52</v>
      </c>
      <c r="C69" s="12" t="s">
        <v>106</v>
      </c>
      <c r="D69" s="13" t="s">
        <v>76</v>
      </c>
      <c r="E69" s="21">
        <v>103.9</v>
      </c>
      <c r="F69" s="21">
        <v>103.7</v>
      </c>
      <c r="G69" s="21">
        <v>98.9</v>
      </c>
      <c r="H69" s="21">
        <v>103.5</v>
      </c>
      <c r="I69" s="21">
        <v>103.5</v>
      </c>
      <c r="J69" s="21">
        <v>103.5</v>
      </c>
      <c r="K69" s="21">
        <v>103.1</v>
      </c>
      <c r="L69" s="21">
        <v>103.1</v>
      </c>
      <c r="M69" s="21">
        <v>103.1</v>
      </c>
      <c r="N69" s="21">
        <v>103.7</v>
      </c>
      <c r="O69" s="21">
        <v>103.3</v>
      </c>
      <c r="P69" s="21">
        <v>103.7</v>
      </c>
      <c r="Q69" s="21">
        <v>103.7</v>
      </c>
      <c r="R69" s="21">
        <v>103.7</v>
      </c>
      <c r="S69" s="21">
        <v>103.7</v>
      </c>
      <c r="T69" s="21">
        <v>104</v>
      </c>
      <c r="U69" s="21">
        <v>104</v>
      </c>
      <c r="V69" s="21">
        <v>104</v>
      </c>
      <c r="W69" s="21">
        <v>104.2</v>
      </c>
      <c r="X69" s="21">
        <v>104.2</v>
      </c>
      <c r="Y69" s="21">
        <v>104.2</v>
      </c>
      <c r="Z69" s="10"/>
      <c r="AA69" s="10"/>
    </row>
    <row r="70" spans="2:27" ht="18.75">
      <c r="B70" s="6" t="s">
        <v>197</v>
      </c>
      <c r="C70" s="7" t="s">
        <v>65</v>
      </c>
      <c r="D70" s="7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10"/>
      <c r="AA70" s="10"/>
    </row>
    <row r="71" spans="2:27" ht="37.5">
      <c r="B71" s="19">
        <v>53</v>
      </c>
      <c r="C71" s="12" t="s">
        <v>107</v>
      </c>
      <c r="D71" s="23" t="s">
        <v>10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10"/>
      <c r="AA71" s="10"/>
    </row>
    <row r="72" spans="2:27" ht="37.5">
      <c r="B72" s="19">
        <v>54</v>
      </c>
      <c r="C72" s="12" t="s">
        <v>108</v>
      </c>
      <c r="D72" s="13" t="s">
        <v>11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10"/>
      <c r="AA72" s="10"/>
    </row>
    <row r="73" spans="2:27" ht="18.75">
      <c r="B73" s="19">
        <v>55</v>
      </c>
      <c r="C73" s="12" t="s">
        <v>109</v>
      </c>
      <c r="D73" s="13" t="s">
        <v>44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10"/>
      <c r="AA73" s="10"/>
    </row>
    <row r="74" spans="2:27" ht="37.5">
      <c r="B74" s="19">
        <v>56</v>
      </c>
      <c r="C74" s="12" t="s">
        <v>12</v>
      </c>
      <c r="D74" s="23" t="s">
        <v>13</v>
      </c>
      <c r="E74" s="21">
        <v>25.3</v>
      </c>
      <c r="F74" s="21">
        <v>26.7</v>
      </c>
      <c r="G74" s="21">
        <v>25.5</v>
      </c>
      <c r="H74" s="21">
        <v>27.3</v>
      </c>
      <c r="I74" s="21">
        <v>28.3</v>
      </c>
      <c r="J74" s="21">
        <v>28.5</v>
      </c>
      <c r="K74" s="21">
        <v>28</v>
      </c>
      <c r="L74" s="21">
        <v>29</v>
      </c>
      <c r="M74" s="21">
        <v>30</v>
      </c>
      <c r="N74" s="21">
        <v>28</v>
      </c>
      <c r="O74" s="21">
        <v>29</v>
      </c>
      <c r="P74" s="21">
        <v>30</v>
      </c>
      <c r="Q74" s="21">
        <v>28</v>
      </c>
      <c r="R74" s="21">
        <v>29</v>
      </c>
      <c r="S74" s="21">
        <v>30</v>
      </c>
      <c r="T74" s="21">
        <v>28</v>
      </c>
      <c r="U74" s="21">
        <v>29</v>
      </c>
      <c r="V74" s="21">
        <v>30</v>
      </c>
      <c r="W74" s="21">
        <v>28</v>
      </c>
      <c r="X74" s="21">
        <v>29</v>
      </c>
      <c r="Y74" s="21">
        <v>30</v>
      </c>
      <c r="Z74" s="10"/>
      <c r="AA74" s="10"/>
    </row>
    <row r="75" spans="2:27" ht="18.75">
      <c r="B75" s="18" t="s">
        <v>196</v>
      </c>
      <c r="C75" s="7" t="s">
        <v>147</v>
      </c>
      <c r="D75" s="13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10"/>
      <c r="AA75" s="10"/>
    </row>
    <row r="76" spans="2:27" ht="37.5">
      <c r="B76" s="19">
        <v>57</v>
      </c>
      <c r="C76" s="12" t="s">
        <v>110</v>
      </c>
      <c r="D76" s="13" t="s">
        <v>111</v>
      </c>
      <c r="E76" s="24">
        <v>105.5</v>
      </c>
      <c r="F76" s="24">
        <v>102.5</v>
      </c>
      <c r="G76" s="24">
        <v>103.1</v>
      </c>
      <c r="H76" s="24">
        <v>104.1</v>
      </c>
      <c r="I76" s="24">
        <v>104</v>
      </c>
      <c r="J76" s="24">
        <v>103.9</v>
      </c>
      <c r="K76" s="24">
        <v>104.1</v>
      </c>
      <c r="L76" s="24">
        <v>103.8</v>
      </c>
      <c r="M76" s="24">
        <v>103.8</v>
      </c>
      <c r="N76" s="24">
        <v>104.1</v>
      </c>
      <c r="O76" s="24">
        <v>104</v>
      </c>
      <c r="P76" s="24">
        <v>104</v>
      </c>
      <c r="Q76" s="24">
        <v>104.1</v>
      </c>
      <c r="R76" s="24">
        <v>104</v>
      </c>
      <c r="S76" s="24">
        <v>104</v>
      </c>
      <c r="T76" s="24">
        <v>104.1</v>
      </c>
      <c r="U76" s="24">
        <v>104</v>
      </c>
      <c r="V76" s="24">
        <v>104</v>
      </c>
      <c r="W76" s="24">
        <v>104.1</v>
      </c>
      <c r="X76" s="24">
        <v>104</v>
      </c>
      <c r="Y76" s="24">
        <v>104</v>
      </c>
      <c r="Z76" s="10"/>
      <c r="AA76" s="10"/>
    </row>
    <row r="77" spans="2:27" ht="18.75">
      <c r="B77" s="19">
        <v>58</v>
      </c>
      <c r="C77" s="17" t="s">
        <v>112</v>
      </c>
      <c r="D77" s="13" t="s">
        <v>76</v>
      </c>
      <c r="E77" s="24">
        <v>106.1</v>
      </c>
      <c r="F77" s="24">
        <v>106</v>
      </c>
      <c r="G77" s="24">
        <v>102.6</v>
      </c>
      <c r="H77" s="24">
        <v>104</v>
      </c>
      <c r="I77" s="24">
        <v>103.9</v>
      </c>
      <c r="J77" s="24">
        <v>103.8</v>
      </c>
      <c r="K77" s="24">
        <v>103.9</v>
      </c>
      <c r="L77" s="24">
        <v>103.6</v>
      </c>
      <c r="M77" s="24">
        <v>103.5</v>
      </c>
      <c r="N77" s="24">
        <v>104.2</v>
      </c>
      <c r="O77" s="24">
        <v>104</v>
      </c>
      <c r="P77" s="24">
        <v>104</v>
      </c>
      <c r="Q77" s="24">
        <v>104.2</v>
      </c>
      <c r="R77" s="24">
        <v>104</v>
      </c>
      <c r="S77" s="24">
        <v>104</v>
      </c>
      <c r="T77" s="24">
        <v>104.2</v>
      </c>
      <c r="U77" s="24">
        <v>104</v>
      </c>
      <c r="V77" s="24">
        <v>104</v>
      </c>
      <c r="W77" s="24">
        <v>104.2</v>
      </c>
      <c r="X77" s="24">
        <v>104</v>
      </c>
      <c r="Y77" s="24">
        <v>104</v>
      </c>
      <c r="Z77" s="10"/>
      <c r="AA77" s="10"/>
    </row>
    <row r="78" spans="2:27" ht="18.75">
      <c r="B78" s="19">
        <v>59</v>
      </c>
      <c r="C78" s="12" t="s">
        <v>15</v>
      </c>
      <c r="D78" s="26" t="s">
        <v>113</v>
      </c>
      <c r="E78" s="24">
        <v>499.7</v>
      </c>
      <c r="F78" s="24">
        <v>549.4</v>
      </c>
      <c r="G78" s="24">
        <v>565.9</v>
      </c>
      <c r="H78" s="24">
        <v>599.1</v>
      </c>
      <c r="I78" s="24">
        <v>598.5</v>
      </c>
      <c r="J78" s="24">
        <v>598</v>
      </c>
      <c r="K78" s="24">
        <v>622.5</v>
      </c>
      <c r="L78" s="24">
        <v>620</v>
      </c>
      <c r="M78" s="24">
        <v>618.9</v>
      </c>
      <c r="N78" s="24">
        <v>648.6</v>
      </c>
      <c r="O78" s="24">
        <v>644.8</v>
      </c>
      <c r="P78" s="24">
        <v>643.6</v>
      </c>
      <c r="Q78" s="24">
        <v>675.8</v>
      </c>
      <c r="R78" s="24">
        <v>670.6</v>
      </c>
      <c r="S78" s="24">
        <v>679.3</v>
      </c>
      <c r="T78" s="24">
        <v>714.2</v>
      </c>
      <c r="U78" s="24">
        <v>707.4</v>
      </c>
      <c r="V78" s="24">
        <v>716.5</v>
      </c>
      <c r="W78" s="24">
        <v>754.2</v>
      </c>
      <c r="X78" s="24">
        <v>745.7</v>
      </c>
      <c r="Y78" s="24">
        <v>755.2</v>
      </c>
      <c r="Z78" s="10"/>
      <c r="AA78" s="10"/>
    </row>
    <row r="79" spans="2:27" ht="18.75">
      <c r="B79" s="19">
        <v>60</v>
      </c>
      <c r="C79" s="12" t="s">
        <v>114</v>
      </c>
      <c r="D79" s="26" t="s">
        <v>76</v>
      </c>
      <c r="E79" s="24">
        <v>94.9</v>
      </c>
      <c r="F79" s="24">
        <v>105.8</v>
      </c>
      <c r="G79" s="24">
        <v>100.8</v>
      </c>
      <c r="H79" s="24">
        <v>101.6</v>
      </c>
      <c r="I79" s="24">
        <v>101.5</v>
      </c>
      <c r="J79" s="24">
        <v>101.4</v>
      </c>
      <c r="K79" s="24">
        <v>100.4</v>
      </c>
      <c r="L79" s="24">
        <v>100.1</v>
      </c>
      <c r="M79" s="24">
        <v>100</v>
      </c>
      <c r="N79" s="24">
        <v>100.2</v>
      </c>
      <c r="O79" s="24">
        <v>100</v>
      </c>
      <c r="P79" s="24">
        <v>100</v>
      </c>
      <c r="Q79" s="24">
        <v>100.3</v>
      </c>
      <c r="R79" s="24">
        <v>100.1</v>
      </c>
      <c r="S79" s="24">
        <v>101.6</v>
      </c>
      <c r="T79" s="24">
        <v>101.6</v>
      </c>
      <c r="U79" s="24">
        <v>101.4</v>
      </c>
      <c r="V79" s="24">
        <v>101.4</v>
      </c>
      <c r="W79" s="24">
        <v>101.5</v>
      </c>
      <c r="X79" s="24">
        <v>101.4</v>
      </c>
      <c r="Y79" s="24">
        <v>101.3</v>
      </c>
      <c r="Z79" s="10"/>
      <c r="AA79" s="10"/>
    </row>
    <row r="80" spans="2:27" ht="18.75">
      <c r="B80" s="19">
        <v>61</v>
      </c>
      <c r="C80" s="12" t="s">
        <v>27</v>
      </c>
      <c r="D80" s="13" t="s">
        <v>76</v>
      </c>
      <c r="E80" s="24">
        <v>107</v>
      </c>
      <c r="F80" s="24">
        <v>103.9</v>
      </c>
      <c r="G80" s="24">
        <v>102.2</v>
      </c>
      <c r="H80" s="24">
        <v>104.2</v>
      </c>
      <c r="I80" s="24">
        <v>104.2</v>
      </c>
      <c r="J80" s="24">
        <v>104.2</v>
      </c>
      <c r="K80" s="24">
        <v>103.5</v>
      </c>
      <c r="L80" s="24">
        <v>103.5</v>
      </c>
      <c r="M80" s="24">
        <v>103.5</v>
      </c>
      <c r="N80" s="24">
        <v>104</v>
      </c>
      <c r="O80" s="24">
        <v>104</v>
      </c>
      <c r="P80" s="24">
        <v>104</v>
      </c>
      <c r="Q80" s="24">
        <v>103.9</v>
      </c>
      <c r="R80" s="24">
        <v>103.9</v>
      </c>
      <c r="S80" s="24">
        <v>103.9</v>
      </c>
      <c r="T80" s="24">
        <v>104</v>
      </c>
      <c r="U80" s="24">
        <v>104</v>
      </c>
      <c r="V80" s="24">
        <v>104</v>
      </c>
      <c r="W80" s="24">
        <v>104</v>
      </c>
      <c r="X80" s="24">
        <v>104</v>
      </c>
      <c r="Y80" s="24">
        <v>104</v>
      </c>
      <c r="Z80" s="10"/>
      <c r="AA80" s="10"/>
    </row>
    <row r="81" spans="2:27" ht="18.75">
      <c r="B81" s="19">
        <v>62</v>
      </c>
      <c r="C81" s="12" t="s">
        <v>16</v>
      </c>
      <c r="D81" s="26" t="s">
        <v>113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10"/>
      <c r="AA81" s="10"/>
    </row>
    <row r="82" spans="2:27" ht="18.75">
      <c r="B82" s="19">
        <v>63</v>
      </c>
      <c r="C82" s="12" t="s">
        <v>115</v>
      </c>
      <c r="D82" s="13" t="s">
        <v>76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10"/>
      <c r="AA82" s="10"/>
    </row>
    <row r="83" spans="2:27" ht="18.75">
      <c r="B83" s="19">
        <v>64</v>
      </c>
      <c r="C83" s="12" t="s">
        <v>27</v>
      </c>
      <c r="D83" s="13" t="s">
        <v>76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10"/>
      <c r="AA83" s="10"/>
    </row>
    <row r="84" spans="2:27" ht="18.75">
      <c r="B84" s="18" t="s">
        <v>193</v>
      </c>
      <c r="C84" s="7" t="s">
        <v>148</v>
      </c>
      <c r="D84" s="13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10"/>
      <c r="AA84" s="10"/>
    </row>
    <row r="85" spans="2:27" ht="18.75">
      <c r="B85" s="19">
        <v>65</v>
      </c>
      <c r="C85" s="12" t="s">
        <v>17</v>
      </c>
      <c r="D85" s="13" t="s">
        <v>18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10"/>
      <c r="AA85" s="10"/>
    </row>
    <row r="86" spans="2:27" ht="18.75">
      <c r="B86" s="19">
        <v>66</v>
      </c>
      <c r="C86" s="12" t="s">
        <v>19</v>
      </c>
      <c r="D86" s="13" t="s">
        <v>18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10"/>
      <c r="AA86" s="10"/>
    </row>
    <row r="87" spans="2:27" ht="19.5">
      <c r="B87" s="11"/>
      <c r="C87" s="22" t="s">
        <v>20</v>
      </c>
      <c r="D87" s="13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10"/>
      <c r="AA87" s="10"/>
    </row>
    <row r="88" spans="2:27" ht="18.75">
      <c r="B88" s="19">
        <v>67</v>
      </c>
      <c r="C88" s="12" t="s">
        <v>21</v>
      </c>
      <c r="D88" s="13" t="s">
        <v>18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10"/>
      <c r="AA88" s="10"/>
    </row>
    <row r="89" spans="2:27" ht="18.75">
      <c r="B89" s="11">
        <v>68</v>
      </c>
      <c r="C89" s="21" t="s">
        <v>116</v>
      </c>
      <c r="D89" s="13" t="s">
        <v>18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10"/>
      <c r="AA89" s="10"/>
    </row>
    <row r="90" spans="2:27" ht="18.75">
      <c r="B90" s="19">
        <v>69</v>
      </c>
      <c r="C90" s="12" t="s">
        <v>22</v>
      </c>
      <c r="D90" s="13" t="s">
        <v>18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10"/>
      <c r="AA90" s="10"/>
    </row>
    <row r="91" spans="2:27" ht="19.5">
      <c r="B91" s="11"/>
      <c r="C91" s="22" t="s">
        <v>66</v>
      </c>
      <c r="D91" s="13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10"/>
      <c r="AA91" s="10"/>
    </row>
    <row r="92" spans="2:27" ht="18.75">
      <c r="B92" s="11">
        <v>70</v>
      </c>
      <c r="C92" s="12" t="s">
        <v>21</v>
      </c>
      <c r="D92" s="13" t="s">
        <v>18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10"/>
      <c r="AA92" s="10"/>
    </row>
    <row r="93" spans="2:27" ht="18.75">
      <c r="B93" s="11">
        <v>71</v>
      </c>
      <c r="C93" s="12" t="s">
        <v>22</v>
      </c>
      <c r="D93" s="13" t="s">
        <v>18</v>
      </c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10"/>
      <c r="AA93" s="10"/>
    </row>
    <row r="94" spans="2:27" ht="37.5">
      <c r="B94" s="18" t="s">
        <v>195</v>
      </c>
      <c r="C94" s="27" t="s">
        <v>149</v>
      </c>
      <c r="D94" s="13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10"/>
      <c r="AA94" s="10"/>
    </row>
    <row r="95" spans="2:27" ht="37.5">
      <c r="B95" s="19">
        <v>72</v>
      </c>
      <c r="C95" s="12" t="s">
        <v>117</v>
      </c>
      <c r="D95" s="13" t="s">
        <v>23</v>
      </c>
      <c r="E95" s="21">
        <v>1125</v>
      </c>
      <c r="F95" s="21">
        <v>1072</v>
      </c>
      <c r="G95" s="21">
        <v>1130</v>
      </c>
      <c r="H95" s="21">
        <v>1120</v>
      </c>
      <c r="I95" s="21">
        <v>1138</v>
      </c>
      <c r="J95" s="21">
        <v>1148</v>
      </c>
      <c r="K95" s="21">
        <v>1130</v>
      </c>
      <c r="L95" s="21">
        <v>1145</v>
      </c>
      <c r="M95" s="21">
        <v>1265</v>
      </c>
      <c r="N95" s="21">
        <v>1130</v>
      </c>
      <c r="O95" s="21">
        <v>1145</v>
      </c>
      <c r="P95" s="21">
        <v>1265</v>
      </c>
      <c r="Q95" s="21">
        <v>1130</v>
      </c>
      <c r="R95" s="21">
        <v>1145</v>
      </c>
      <c r="S95" s="21">
        <v>1265</v>
      </c>
      <c r="T95" s="21">
        <v>1130</v>
      </c>
      <c r="U95" s="21">
        <v>1146</v>
      </c>
      <c r="V95" s="21">
        <v>1268</v>
      </c>
      <c r="W95" s="21">
        <v>1130</v>
      </c>
      <c r="X95" s="21">
        <v>1148</v>
      </c>
      <c r="Y95" s="21">
        <v>1270</v>
      </c>
      <c r="Z95" s="10"/>
      <c r="AA95" s="10"/>
    </row>
    <row r="96" spans="2:27" ht="56.25">
      <c r="B96" s="11">
        <v>72</v>
      </c>
      <c r="C96" s="12" t="s">
        <v>57</v>
      </c>
      <c r="D96" s="23" t="s">
        <v>24</v>
      </c>
      <c r="E96" s="21">
        <v>3.7</v>
      </c>
      <c r="F96" s="21">
        <v>3.7</v>
      </c>
      <c r="G96" s="49">
        <v>2.45</v>
      </c>
      <c r="H96" s="49">
        <v>2.43</v>
      </c>
      <c r="I96" s="49">
        <v>2.44</v>
      </c>
      <c r="J96" s="49">
        <v>2.45</v>
      </c>
      <c r="K96" s="49">
        <v>2.44</v>
      </c>
      <c r="L96" s="49">
        <v>2.45</v>
      </c>
      <c r="M96" s="49">
        <v>2.46</v>
      </c>
      <c r="N96" s="49">
        <v>2.45</v>
      </c>
      <c r="O96" s="49">
        <v>2.46</v>
      </c>
      <c r="P96" s="49">
        <v>2.47</v>
      </c>
      <c r="Q96" s="49">
        <v>2.45</v>
      </c>
      <c r="R96" s="49">
        <v>2.46</v>
      </c>
      <c r="S96" s="49">
        <v>2.47</v>
      </c>
      <c r="T96" s="49">
        <v>2.45</v>
      </c>
      <c r="U96" s="49">
        <v>2.46</v>
      </c>
      <c r="V96" s="49">
        <v>2.47</v>
      </c>
      <c r="W96" s="49">
        <v>2.45</v>
      </c>
      <c r="X96" s="49">
        <v>2.46</v>
      </c>
      <c r="Y96" s="49">
        <v>2.47</v>
      </c>
      <c r="Z96" s="10"/>
      <c r="AA96" s="10"/>
    </row>
    <row r="97" spans="2:27" ht="37.5">
      <c r="B97" s="11">
        <v>73</v>
      </c>
      <c r="C97" s="12" t="s">
        <v>56</v>
      </c>
      <c r="D97" s="13" t="s">
        <v>25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10"/>
      <c r="AA97" s="10"/>
    </row>
    <row r="98" spans="2:27" ht="18.75">
      <c r="B98" s="18" t="s">
        <v>194</v>
      </c>
      <c r="C98" s="7" t="s">
        <v>150</v>
      </c>
      <c r="D98" s="13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10"/>
      <c r="AA98" s="10"/>
    </row>
    <row r="99" spans="2:27" ht="18.75">
      <c r="B99" s="11">
        <v>74</v>
      </c>
      <c r="C99" s="20" t="s">
        <v>26</v>
      </c>
      <c r="D99" s="13" t="s">
        <v>113</v>
      </c>
      <c r="E99" s="21">
        <v>536.2</v>
      </c>
      <c r="F99" s="21">
        <v>858.59</v>
      </c>
      <c r="G99" s="21">
        <v>860</v>
      </c>
      <c r="H99" s="21">
        <v>860</v>
      </c>
      <c r="I99" s="21">
        <v>861</v>
      </c>
      <c r="J99" s="21">
        <v>863</v>
      </c>
      <c r="K99" s="21">
        <v>861</v>
      </c>
      <c r="L99" s="21">
        <v>862</v>
      </c>
      <c r="M99" s="21">
        <v>865</v>
      </c>
      <c r="N99" s="21">
        <v>863</v>
      </c>
      <c r="O99" s="21">
        <v>865</v>
      </c>
      <c r="P99" s="21">
        <v>870</v>
      </c>
      <c r="Q99" s="21">
        <v>865</v>
      </c>
      <c r="R99" s="21">
        <v>868</v>
      </c>
      <c r="S99" s="21">
        <v>873</v>
      </c>
      <c r="T99" s="21">
        <v>867</v>
      </c>
      <c r="U99" s="21">
        <v>870</v>
      </c>
      <c r="V99" s="21">
        <v>875</v>
      </c>
      <c r="W99" s="21">
        <v>870</v>
      </c>
      <c r="X99" s="21">
        <v>871</v>
      </c>
      <c r="Y99" s="21">
        <v>876</v>
      </c>
      <c r="Z99" s="10"/>
      <c r="AA99" s="10"/>
    </row>
    <row r="100" spans="2:27" ht="18.75">
      <c r="B100" s="23">
        <v>75</v>
      </c>
      <c r="C100" s="20" t="s">
        <v>118</v>
      </c>
      <c r="D100" s="13" t="s">
        <v>76</v>
      </c>
      <c r="E100" s="21">
        <v>46.39</v>
      </c>
      <c r="F100" s="21">
        <v>62</v>
      </c>
      <c r="G100" s="21">
        <v>100.16</v>
      </c>
      <c r="H100" s="21">
        <v>100</v>
      </c>
      <c r="I100" s="21">
        <v>100.12</v>
      </c>
      <c r="J100" s="21">
        <v>100.35</v>
      </c>
      <c r="K100" s="21">
        <v>100.12</v>
      </c>
      <c r="L100" s="21">
        <v>100.12</v>
      </c>
      <c r="M100" s="21">
        <v>100.23</v>
      </c>
      <c r="N100" s="21">
        <v>100.23</v>
      </c>
      <c r="O100" s="21">
        <v>100.35</v>
      </c>
      <c r="P100" s="21">
        <v>100.58</v>
      </c>
      <c r="Q100" s="24">
        <f aca="true" t="shared" si="2" ref="Q100:Y100">Q99/N99*100</f>
        <v>100.23174971031285</v>
      </c>
      <c r="R100" s="50">
        <f t="shared" si="2"/>
        <v>100.34682080924856</v>
      </c>
      <c r="S100" s="50">
        <f t="shared" si="2"/>
        <v>100.34482758620689</v>
      </c>
      <c r="T100" s="50">
        <f t="shared" si="2"/>
        <v>100.23121387283238</v>
      </c>
      <c r="U100" s="50">
        <f t="shared" si="2"/>
        <v>100.23041474654377</v>
      </c>
      <c r="V100" s="50">
        <f t="shared" si="2"/>
        <v>100.2290950744559</v>
      </c>
      <c r="W100" s="50">
        <f t="shared" si="2"/>
        <v>100.34602076124568</v>
      </c>
      <c r="X100" s="50">
        <f t="shared" si="2"/>
        <v>100.11494252873563</v>
      </c>
      <c r="Y100" s="50">
        <f t="shared" si="2"/>
        <v>100.11428571428571</v>
      </c>
      <c r="Z100" s="10"/>
      <c r="AA100" s="10"/>
    </row>
    <row r="101" spans="2:27" ht="18.75">
      <c r="B101" s="23">
        <v>76</v>
      </c>
      <c r="C101" s="12" t="s">
        <v>27</v>
      </c>
      <c r="D101" s="13" t="s">
        <v>76</v>
      </c>
      <c r="E101" s="21">
        <v>106.3</v>
      </c>
      <c r="F101" s="21">
        <v>105.3</v>
      </c>
      <c r="G101" s="21">
        <v>104.5</v>
      </c>
      <c r="H101" s="21">
        <v>104.2</v>
      </c>
      <c r="I101" s="21">
        <v>104.4</v>
      </c>
      <c r="J101" s="21">
        <v>104.3</v>
      </c>
      <c r="K101" s="21">
        <v>104</v>
      </c>
      <c r="L101" s="21">
        <v>104.2</v>
      </c>
      <c r="M101" s="21">
        <v>104.7</v>
      </c>
      <c r="N101" s="21">
        <v>104</v>
      </c>
      <c r="O101" s="21">
        <v>104.2</v>
      </c>
      <c r="P101" s="21">
        <v>104.7</v>
      </c>
      <c r="Q101" s="21">
        <v>104.1</v>
      </c>
      <c r="R101" s="21">
        <v>104.3</v>
      </c>
      <c r="S101" s="21">
        <v>104.4</v>
      </c>
      <c r="T101" s="21">
        <v>104.2</v>
      </c>
      <c r="U101" s="21">
        <v>104.4</v>
      </c>
      <c r="V101" s="21">
        <v>104.5</v>
      </c>
      <c r="W101" s="21">
        <v>104.3</v>
      </c>
      <c r="X101" s="21">
        <v>104.4</v>
      </c>
      <c r="Y101" s="21">
        <v>104.6</v>
      </c>
      <c r="Z101" s="10"/>
      <c r="AA101" s="10"/>
    </row>
    <row r="102" spans="2:27" ht="18.75">
      <c r="B102" s="23">
        <v>77</v>
      </c>
      <c r="C102" s="17" t="s">
        <v>207</v>
      </c>
      <c r="D102" s="13" t="s">
        <v>14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10"/>
      <c r="AA102" s="10"/>
    </row>
    <row r="103" spans="2:27" ht="39">
      <c r="B103" s="23"/>
      <c r="C103" s="28" t="s">
        <v>119</v>
      </c>
      <c r="D103" s="13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10"/>
      <c r="AA103" s="10"/>
    </row>
    <row r="104" spans="2:27" ht="18.75">
      <c r="B104" s="23">
        <v>78</v>
      </c>
      <c r="C104" s="20" t="s">
        <v>28</v>
      </c>
      <c r="D104" s="13" t="s">
        <v>29</v>
      </c>
      <c r="E104" s="21">
        <v>505.3</v>
      </c>
      <c r="F104" s="21">
        <v>806.64</v>
      </c>
      <c r="G104" s="21">
        <v>808.4</v>
      </c>
      <c r="H104" s="21">
        <v>808.4</v>
      </c>
      <c r="I104" s="21">
        <v>809.34</v>
      </c>
      <c r="J104" s="21">
        <v>811.22</v>
      </c>
      <c r="K104" s="21">
        <v>809.34</v>
      </c>
      <c r="L104" s="21">
        <v>810.28</v>
      </c>
      <c r="M104" s="21">
        <v>813.1</v>
      </c>
      <c r="N104" s="21">
        <v>811.22</v>
      </c>
      <c r="O104" s="21">
        <v>813.1</v>
      </c>
      <c r="P104" s="21">
        <v>817.8</v>
      </c>
      <c r="Q104" s="21">
        <v>821.7</v>
      </c>
      <c r="R104" s="21">
        <v>824.6</v>
      </c>
      <c r="S104" s="21">
        <v>829</v>
      </c>
      <c r="T104" s="21">
        <v>823.7</v>
      </c>
      <c r="U104" s="21">
        <v>826.5</v>
      </c>
      <c r="V104" s="21">
        <v>831.2</v>
      </c>
      <c r="W104" s="21">
        <v>826.5</v>
      </c>
      <c r="X104" s="21">
        <v>827.4</v>
      </c>
      <c r="Y104" s="21">
        <v>832.2</v>
      </c>
      <c r="Z104" s="10"/>
      <c r="AA104" s="10"/>
    </row>
    <row r="105" spans="2:27" ht="18.75">
      <c r="B105" s="23">
        <v>79</v>
      </c>
      <c r="C105" s="20" t="s">
        <v>120</v>
      </c>
      <c r="D105" s="13" t="s">
        <v>29</v>
      </c>
      <c r="E105" s="21">
        <v>30.9</v>
      </c>
      <c r="F105" s="21">
        <v>51.95</v>
      </c>
      <c r="G105" s="21">
        <v>51.6</v>
      </c>
      <c r="H105" s="21">
        <v>51.6</v>
      </c>
      <c r="I105" s="21">
        <v>51.66</v>
      </c>
      <c r="J105" s="21">
        <v>51.78</v>
      </c>
      <c r="K105" s="21">
        <v>51.66</v>
      </c>
      <c r="L105" s="21">
        <v>51.72</v>
      </c>
      <c r="M105" s="21">
        <v>51.9</v>
      </c>
      <c r="N105" s="21">
        <v>51.78</v>
      </c>
      <c r="O105" s="21">
        <v>51.9</v>
      </c>
      <c r="P105" s="21">
        <v>51.2</v>
      </c>
      <c r="Q105" s="21">
        <v>43.3</v>
      </c>
      <c r="R105" s="21">
        <v>43.4</v>
      </c>
      <c r="S105" s="21">
        <v>44</v>
      </c>
      <c r="T105" s="21">
        <v>43.3</v>
      </c>
      <c r="U105" s="21">
        <v>43.5</v>
      </c>
      <c r="V105" s="21">
        <v>43.8</v>
      </c>
      <c r="W105" s="21">
        <v>43.5</v>
      </c>
      <c r="X105" s="21">
        <v>43.6</v>
      </c>
      <c r="Y105" s="21">
        <v>43.8</v>
      </c>
      <c r="Z105" s="10"/>
      <c r="AA105" s="10"/>
    </row>
    <row r="106" spans="2:27" ht="18.75">
      <c r="B106" s="23">
        <v>80</v>
      </c>
      <c r="C106" s="12" t="s">
        <v>121</v>
      </c>
      <c r="D106" s="13" t="s">
        <v>29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10"/>
      <c r="AA106" s="10"/>
    </row>
    <row r="107" spans="2:27" ht="18.75">
      <c r="B107" s="23">
        <v>81</v>
      </c>
      <c r="C107" s="12" t="s">
        <v>122</v>
      </c>
      <c r="D107" s="13" t="s">
        <v>29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10"/>
      <c r="AA107" s="10"/>
    </row>
    <row r="108" spans="2:27" ht="18.75">
      <c r="B108" s="23">
        <v>82</v>
      </c>
      <c r="C108" s="12" t="s">
        <v>30</v>
      </c>
      <c r="D108" s="13" t="s">
        <v>29</v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10"/>
      <c r="AA108" s="10"/>
    </row>
    <row r="109" spans="2:27" ht="18.75">
      <c r="B109" s="23">
        <v>83</v>
      </c>
      <c r="C109" s="12" t="s">
        <v>123</v>
      </c>
      <c r="D109" s="13" t="s">
        <v>29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10"/>
      <c r="AA109" s="10"/>
    </row>
    <row r="110" spans="2:27" ht="18.75">
      <c r="B110" s="23">
        <v>84</v>
      </c>
      <c r="C110" s="20" t="s">
        <v>124</v>
      </c>
      <c r="D110" s="13" t="s">
        <v>29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10"/>
      <c r="AA110" s="10"/>
    </row>
    <row r="111" spans="2:27" ht="18.75">
      <c r="B111" s="23">
        <v>85</v>
      </c>
      <c r="C111" s="20" t="s">
        <v>125</v>
      </c>
      <c r="D111" s="13" t="s">
        <v>29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10"/>
      <c r="AA111" s="10"/>
    </row>
    <row r="112" spans="2:27" ht="18.75">
      <c r="B112" s="23">
        <v>86</v>
      </c>
      <c r="C112" s="20" t="s">
        <v>126</v>
      </c>
      <c r="D112" s="13" t="s">
        <v>29</v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10"/>
      <c r="AA112" s="10"/>
    </row>
    <row r="113" spans="2:27" ht="18.75">
      <c r="B113" s="23">
        <v>87</v>
      </c>
      <c r="C113" s="12" t="s">
        <v>31</v>
      </c>
      <c r="D113" s="13" t="s">
        <v>29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10"/>
      <c r="AA113" s="10"/>
    </row>
    <row r="114" spans="2:27" ht="37.5">
      <c r="B114" s="18" t="s">
        <v>202</v>
      </c>
      <c r="C114" s="7" t="s">
        <v>151</v>
      </c>
      <c r="D114" s="13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10"/>
      <c r="AA114" s="10"/>
    </row>
    <row r="115" spans="2:27" ht="39">
      <c r="B115" s="23">
        <v>88</v>
      </c>
      <c r="C115" s="28" t="s">
        <v>127</v>
      </c>
      <c r="D115" s="13" t="s">
        <v>7</v>
      </c>
      <c r="E115" s="34">
        <f>E116+E129</f>
        <v>659.9</v>
      </c>
      <c r="F115" s="34">
        <f aca="true" t="shared" si="3" ref="F115:Y115">F116+F129</f>
        <v>655.8</v>
      </c>
      <c r="G115" s="34">
        <f t="shared" si="3"/>
        <v>598.3</v>
      </c>
      <c r="H115" s="34">
        <f t="shared" si="3"/>
        <v>472.3</v>
      </c>
      <c r="I115" s="34">
        <f t="shared" si="3"/>
        <v>485.5</v>
      </c>
      <c r="J115" s="34">
        <f t="shared" si="3"/>
        <v>472.5</v>
      </c>
      <c r="K115" s="34">
        <f t="shared" si="3"/>
        <v>501.6</v>
      </c>
      <c r="L115" s="34">
        <f t="shared" si="3"/>
        <v>516.2</v>
      </c>
      <c r="M115" s="34">
        <f t="shared" si="3"/>
        <v>501.8</v>
      </c>
      <c r="N115" s="34">
        <f t="shared" si="3"/>
        <v>530</v>
      </c>
      <c r="O115" s="34">
        <f t="shared" si="3"/>
        <v>545</v>
      </c>
      <c r="P115" s="34">
        <f t="shared" si="3"/>
        <v>530</v>
      </c>
      <c r="Q115" s="34">
        <f t="shared" si="3"/>
        <v>530</v>
      </c>
      <c r="R115" s="34">
        <f t="shared" si="3"/>
        <v>545</v>
      </c>
      <c r="S115" s="34">
        <f t="shared" si="3"/>
        <v>530</v>
      </c>
      <c r="T115" s="34">
        <f t="shared" si="3"/>
        <v>530</v>
      </c>
      <c r="U115" s="34">
        <f t="shared" si="3"/>
        <v>545</v>
      </c>
      <c r="V115" s="34">
        <f t="shared" si="3"/>
        <v>530</v>
      </c>
      <c r="W115" s="34">
        <f t="shared" si="3"/>
        <v>530</v>
      </c>
      <c r="X115" s="34">
        <f t="shared" si="3"/>
        <v>545</v>
      </c>
      <c r="Y115" s="34">
        <f t="shared" si="3"/>
        <v>530</v>
      </c>
      <c r="Z115" s="10"/>
      <c r="AA115" s="10"/>
    </row>
    <row r="116" spans="2:27" ht="19.5">
      <c r="B116" s="11">
        <v>89</v>
      </c>
      <c r="C116" s="28" t="s">
        <v>157</v>
      </c>
      <c r="D116" s="13" t="s">
        <v>32</v>
      </c>
      <c r="E116" s="51">
        <f>E117+E128</f>
        <v>151.1</v>
      </c>
      <c r="F116" s="51">
        <f aca="true" t="shared" si="4" ref="F116:Y116">F117+F128</f>
        <v>164.89999999999998</v>
      </c>
      <c r="G116" s="51">
        <f t="shared" si="4"/>
        <v>146.3</v>
      </c>
      <c r="H116" s="51">
        <f t="shared" si="4"/>
        <v>125.8</v>
      </c>
      <c r="I116" s="51">
        <f t="shared" si="4"/>
        <v>125.2</v>
      </c>
      <c r="J116" s="51">
        <f t="shared" si="4"/>
        <v>126</v>
      </c>
      <c r="K116" s="51">
        <f t="shared" si="4"/>
        <v>131.29999999999998</v>
      </c>
      <c r="L116" s="51">
        <f t="shared" si="4"/>
        <v>131.1</v>
      </c>
      <c r="M116" s="51">
        <f t="shared" si="4"/>
        <v>131.5</v>
      </c>
      <c r="N116" s="51">
        <f t="shared" si="4"/>
        <v>145.60000000000002</v>
      </c>
      <c r="O116" s="51">
        <f t="shared" si="4"/>
        <v>145.2</v>
      </c>
      <c r="P116" s="51">
        <f t="shared" si="4"/>
        <v>145.8</v>
      </c>
      <c r="Q116" s="51">
        <f t="shared" si="4"/>
        <v>145.8</v>
      </c>
      <c r="R116" s="51">
        <f t="shared" si="4"/>
        <v>145.5</v>
      </c>
      <c r="S116" s="51">
        <f t="shared" si="4"/>
        <v>145.8</v>
      </c>
      <c r="T116" s="51">
        <f t="shared" si="4"/>
        <v>145.8</v>
      </c>
      <c r="U116" s="51">
        <f t="shared" si="4"/>
        <v>145.5</v>
      </c>
      <c r="V116" s="51">
        <f t="shared" si="4"/>
        <v>145.8</v>
      </c>
      <c r="W116" s="51">
        <f t="shared" si="4"/>
        <v>145.8</v>
      </c>
      <c r="X116" s="51">
        <f t="shared" si="4"/>
        <v>145.5</v>
      </c>
      <c r="Y116" s="51">
        <f t="shared" si="4"/>
        <v>145.8</v>
      </c>
      <c r="Z116" s="10"/>
      <c r="AA116" s="10"/>
    </row>
    <row r="117" spans="2:27" ht="39">
      <c r="B117" s="11">
        <v>90</v>
      </c>
      <c r="C117" s="28" t="s">
        <v>158</v>
      </c>
      <c r="D117" s="13" t="s">
        <v>32</v>
      </c>
      <c r="E117" s="51">
        <v>113.1</v>
      </c>
      <c r="F117" s="51">
        <v>113.6</v>
      </c>
      <c r="G117" s="51">
        <v>118.7</v>
      </c>
      <c r="H117" s="51">
        <v>119.3</v>
      </c>
      <c r="I117" s="51">
        <v>119</v>
      </c>
      <c r="J117" s="51">
        <v>119.5</v>
      </c>
      <c r="K117" s="51">
        <v>125.1</v>
      </c>
      <c r="L117" s="51">
        <v>125</v>
      </c>
      <c r="M117" s="51">
        <v>125.3</v>
      </c>
      <c r="N117" s="51">
        <v>139.3</v>
      </c>
      <c r="O117" s="51">
        <v>139</v>
      </c>
      <c r="P117" s="51">
        <v>139.5</v>
      </c>
      <c r="Q117" s="51">
        <v>139.5</v>
      </c>
      <c r="R117" s="51">
        <v>139.2</v>
      </c>
      <c r="S117" s="51">
        <v>139.5</v>
      </c>
      <c r="T117" s="51">
        <v>139.5</v>
      </c>
      <c r="U117" s="51">
        <v>139.2</v>
      </c>
      <c r="V117" s="51">
        <v>139.5</v>
      </c>
      <c r="W117" s="51">
        <v>139.5</v>
      </c>
      <c r="X117" s="51">
        <v>139.2</v>
      </c>
      <c r="Y117" s="51">
        <v>139.5</v>
      </c>
      <c r="Z117" s="10"/>
      <c r="AA117" s="10"/>
    </row>
    <row r="118" spans="2:27" ht="18.75">
      <c r="B118" s="11">
        <v>91</v>
      </c>
      <c r="C118" s="29" t="s">
        <v>162</v>
      </c>
      <c r="D118" s="13" t="s">
        <v>32</v>
      </c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10"/>
      <c r="AA118" s="10"/>
    </row>
    <row r="119" spans="2:27" ht="18.75">
      <c r="B119" s="11">
        <v>92</v>
      </c>
      <c r="C119" s="29" t="s">
        <v>163</v>
      </c>
      <c r="D119" s="13" t="s">
        <v>32</v>
      </c>
      <c r="E119" s="51">
        <v>50.4</v>
      </c>
      <c r="F119" s="51">
        <v>50.5</v>
      </c>
      <c r="G119" s="51">
        <v>51.6</v>
      </c>
      <c r="H119" s="51">
        <v>55</v>
      </c>
      <c r="I119" s="51">
        <v>54</v>
      </c>
      <c r="J119" s="51">
        <v>55.2</v>
      </c>
      <c r="K119" s="51">
        <v>58.7</v>
      </c>
      <c r="L119" s="51">
        <v>58.5</v>
      </c>
      <c r="M119" s="51">
        <v>59</v>
      </c>
      <c r="N119" s="51">
        <v>62.9</v>
      </c>
      <c r="O119" s="51">
        <v>62.5</v>
      </c>
      <c r="P119" s="51">
        <v>63</v>
      </c>
      <c r="Q119" s="51">
        <v>63.1</v>
      </c>
      <c r="R119" s="51">
        <v>63.1</v>
      </c>
      <c r="S119" s="51">
        <v>63.1</v>
      </c>
      <c r="T119" s="51">
        <v>63.1</v>
      </c>
      <c r="U119" s="51">
        <v>63.1</v>
      </c>
      <c r="V119" s="51">
        <v>63.1</v>
      </c>
      <c r="W119" s="51">
        <v>63.1</v>
      </c>
      <c r="X119" s="51">
        <v>63.1</v>
      </c>
      <c r="Y119" s="51">
        <v>63.1</v>
      </c>
      <c r="Z119" s="10"/>
      <c r="AA119" s="10"/>
    </row>
    <row r="120" spans="2:27" ht="18.75">
      <c r="B120" s="11">
        <v>93</v>
      </c>
      <c r="C120" s="29" t="s">
        <v>164</v>
      </c>
      <c r="D120" s="13" t="s">
        <v>32</v>
      </c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10"/>
      <c r="AA120" s="10"/>
    </row>
    <row r="121" spans="2:27" ht="18.75">
      <c r="B121" s="11">
        <v>94</v>
      </c>
      <c r="C121" s="29" t="s">
        <v>165</v>
      </c>
      <c r="D121" s="13" t="s">
        <v>32</v>
      </c>
      <c r="E121" s="51">
        <v>19.8</v>
      </c>
      <c r="F121" s="51">
        <v>16.6</v>
      </c>
      <c r="G121" s="51">
        <v>17.5</v>
      </c>
      <c r="H121" s="51">
        <v>18.6</v>
      </c>
      <c r="I121" s="51">
        <v>18.6</v>
      </c>
      <c r="J121" s="51">
        <v>18.6</v>
      </c>
      <c r="K121" s="51">
        <v>18.9</v>
      </c>
      <c r="L121" s="51">
        <v>18.9</v>
      </c>
      <c r="M121" s="51">
        <v>18.9</v>
      </c>
      <c r="N121" s="51">
        <v>28.6</v>
      </c>
      <c r="O121" s="51">
        <v>28.6</v>
      </c>
      <c r="P121" s="51">
        <v>28.6</v>
      </c>
      <c r="Q121" s="51">
        <v>28.6</v>
      </c>
      <c r="R121" s="51">
        <v>28.6</v>
      </c>
      <c r="S121" s="51">
        <v>28.6</v>
      </c>
      <c r="T121" s="51">
        <v>28.6</v>
      </c>
      <c r="U121" s="51">
        <v>28.6</v>
      </c>
      <c r="V121" s="51">
        <v>28.6</v>
      </c>
      <c r="W121" s="51">
        <v>28.6</v>
      </c>
      <c r="X121" s="51">
        <v>28.6</v>
      </c>
      <c r="Y121" s="51">
        <v>28.6</v>
      </c>
      <c r="Z121" s="10"/>
      <c r="AA121" s="10"/>
    </row>
    <row r="122" spans="2:27" ht="37.5">
      <c r="B122" s="11">
        <v>95</v>
      </c>
      <c r="C122" s="29" t="s">
        <v>166</v>
      </c>
      <c r="D122" s="13" t="s">
        <v>32</v>
      </c>
      <c r="E122" s="51">
        <v>1.3</v>
      </c>
      <c r="F122" s="51">
        <v>1.5</v>
      </c>
      <c r="G122" s="51">
        <v>4.3</v>
      </c>
      <c r="H122" s="51">
        <v>4</v>
      </c>
      <c r="I122" s="51">
        <v>3.8</v>
      </c>
      <c r="J122" s="51">
        <v>4.1</v>
      </c>
      <c r="K122" s="51">
        <v>4.1</v>
      </c>
      <c r="L122" s="51">
        <v>4</v>
      </c>
      <c r="M122" s="51">
        <v>4.3</v>
      </c>
      <c r="N122" s="51">
        <v>4.2</v>
      </c>
      <c r="O122" s="51">
        <v>4.2</v>
      </c>
      <c r="P122" s="51">
        <v>4.2</v>
      </c>
      <c r="Q122" s="51">
        <v>4.2</v>
      </c>
      <c r="R122" s="51">
        <v>4.2</v>
      </c>
      <c r="S122" s="51">
        <v>4.2</v>
      </c>
      <c r="T122" s="51">
        <v>4.2</v>
      </c>
      <c r="U122" s="51">
        <v>4.2</v>
      </c>
      <c r="V122" s="51">
        <v>4.2</v>
      </c>
      <c r="W122" s="51">
        <v>4.2</v>
      </c>
      <c r="X122" s="51">
        <v>4.2</v>
      </c>
      <c r="Y122" s="51">
        <v>4.2</v>
      </c>
      <c r="Z122" s="10"/>
      <c r="AA122" s="10"/>
    </row>
    <row r="123" spans="2:27" ht="18.75">
      <c r="B123" s="11">
        <v>96</v>
      </c>
      <c r="C123" s="29" t="s">
        <v>167</v>
      </c>
      <c r="D123" s="13" t="s">
        <v>32</v>
      </c>
      <c r="E123" s="51">
        <v>3</v>
      </c>
      <c r="F123" s="51">
        <v>4</v>
      </c>
      <c r="G123" s="51">
        <v>4.1</v>
      </c>
      <c r="H123" s="51">
        <v>4.1</v>
      </c>
      <c r="I123" s="51">
        <v>4</v>
      </c>
      <c r="J123" s="51">
        <v>4.1</v>
      </c>
      <c r="K123" s="51">
        <v>4.2</v>
      </c>
      <c r="L123" s="51">
        <v>4.2</v>
      </c>
      <c r="M123" s="51">
        <v>4.2</v>
      </c>
      <c r="N123" s="51">
        <v>4.2</v>
      </c>
      <c r="O123" s="51">
        <v>4.2</v>
      </c>
      <c r="P123" s="51">
        <v>4.2</v>
      </c>
      <c r="Q123" s="51">
        <v>4.2</v>
      </c>
      <c r="R123" s="51">
        <v>4.2</v>
      </c>
      <c r="S123" s="51">
        <v>4.2</v>
      </c>
      <c r="T123" s="51">
        <v>4.2</v>
      </c>
      <c r="U123" s="51">
        <v>4.2</v>
      </c>
      <c r="V123" s="51">
        <v>4.2</v>
      </c>
      <c r="W123" s="51">
        <v>4.2</v>
      </c>
      <c r="X123" s="51">
        <v>4.2</v>
      </c>
      <c r="Y123" s="51">
        <v>4.2</v>
      </c>
      <c r="Z123" s="10"/>
      <c r="AA123" s="10"/>
    </row>
    <row r="124" spans="2:27" ht="18.75">
      <c r="B124" s="11">
        <v>97</v>
      </c>
      <c r="C124" s="29" t="s">
        <v>168</v>
      </c>
      <c r="D124" s="13" t="s">
        <v>32</v>
      </c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10"/>
      <c r="AA124" s="10"/>
    </row>
    <row r="125" spans="2:27" ht="18.75">
      <c r="B125" s="11">
        <v>98</v>
      </c>
      <c r="C125" s="29" t="s">
        <v>169</v>
      </c>
      <c r="D125" s="13" t="s">
        <v>32</v>
      </c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10"/>
      <c r="AA125" s="10"/>
    </row>
    <row r="126" spans="2:27" ht="18.75">
      <c r="B126" s="11">
        <v>99</v>
      </c>
      <c r="C126" s="29" t="s">
        <v>170</v>
      </c>
      <c r="D126" s="13" t="s">
        <v>32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10"/>
      <c r="AA126" s="10"/>
    </row>
    <row r="127" spans="2:27" ht="18.75">
      <c r="B127" s="11">
        <v>100</v>
      </c>
      <c r="C127" s="29" t="s">
        <v>171</v>
      </c>
      <c r="D127" s="13" t="s">
        <v>32</v>
      </c>
      <c r="E127" s="51">
        <v>27.9</v>
      </c>
      <c r="F127" s="51">
        <v>30.7</v>
      </c>
      <c r="G127" s="51">
        <v>31</v>
      </c>
      <c r="H127" s="51">
        <v>29.6</v>
      </c>
      <c r="I127" s="51">
        <v>28.6</v>
      </c>
      <c r="J127" s="51">
        <v>29.7</v>
      </c>
      <c r="K127" s="51">
        <v>31.2</v>
      </c>
      <c r="L127" s="51">
        <v>30</v>
      </c>
      <c r="M127" s="51">
        <v>30</v>
      </c>
      <c r="N127" s="51">
        <v>31.5</v>
      </c>
      <c r="O127" s="51">
        <v>31</v>
      </c>
      <c r="P127" s="51">
        <v>31.5</v>
      </c>
      <c r="Q127" s="51">
        <v>31</v>
      </c>
      <c r="R127" s="51">
        <v>31</v>
      </c>
      <c r="S127" s="51">
        <v>31</v>
      </c>
      <c r="T127" s="51">
        <v>31</v>
      </c>
      <c r="U127" s="51">
        <v>31</v>
      </c>
      <c r="V127" s="51">
        <v>31</v>
      </c>
      <c r="W127" s="51">
        <v>31</v>
      </c>
      <c r="X127" s="51">
        <v>31</v>
      </c>
      <c r="Y127" s="51">
        <v>31</v>
      </c>
      <c r="Z127" s="10"/>
      <c r="AA127" s="10"/>
    </row>
    <row r="128" spans="2:27" ht="19.5">
      <c r="B128" s="11">
        <v>101</v>
      </c>
      <c r="C128" s="28" t="s">
        <v>128</v>
      </c>
      <c r="D128" s="13" t="s">
        <v>32</v>
      </c>
      <c r="E128" s="34">
        <v>38</v>
      </c>
      <c r="F128" s="34">
        <v>51.3</v>
      </c>
      <c r="G128" s="34">
        <v>27.6</v>
      </c>
      <c r="H128" s="34">
        <v>6.5</v>
      </c>
      <c r="I128" s="34">
        <v>6.2</v>
      </c>
      <c r="J128" s="34">
        <v>6.5</v>
      </c>
      <c r="K128" s="34">
        <v>6.2</v>
      </c>
      <c r="L128" s="34">
        <v>6.1</v>
      </c>
      <c r="M128" s="34">
        <v>6.2</v>
      </c>
      <c r="N128" s="34">
        <v>6.3</v>
      </c>
      <c r="O128" s="34">
        <v>6.2</v>
      </c>
      <c r="P128" s="34">
        <v>6.3</v>
      </c>
      <c r="Q128" s="34">
        <v>6.3</v>
      </c>
      <c r="R128" s="34">
        <v>6.3</v>
      </c>
      <c r="S128" s="34">
        <v>6.3</v>
      </c>
      <c r="T128" s="34">
        <v>6.3</v>
      </c>
      <c r="U128" s="34">
        <v>6.3</v>
      </c>
      <c r="V128" s="34">
        <v>6.3</v>
      </c>
      <c r="W128" s="34">
        <v>6.3</v>
      </c>
      <c r="X128" s="34">
        <v>6.3</v>
      </c>
      <c r="Y128" s="34">
        <v>6.3</v>
      </c>
      <c r="Z128" s="10"/>
      <c r="AA128" s="10"/>
    </row>
    <row r="129" spans="2:27" ht="19.5">
      <c r="B129" s="11">
        <v>102</v>
      </c>
      <c r="C129" s="28" t="s">
        <v>159</v>
      </c>
      <c r="D129" s="13" t="s">
        <v>32</v>
      </c>
      <c r="E129" s="35">
        <f>SUM(E130:E132)+2</f>
        <v>508.8</v>
      </c>
      <c r="F129" s="35">
        <f>SUM(F130:F132)+1.3</f>
        <v>490.90000000000003</v>
      </c>
      <c r="G129" s="35">
        <f>SUM(G130:G132)</f>
        <v>452</v>
      </c>
      <c r="H129" s="35">
        <f>SUM(H130:H132)</f>
        <v>346.5</v>
      </c>
      <c r="I129" s="35">
        <f aca="true" t="shared" si="5" ref="I129:Y129">SUM(I130:I132)</f>
        <v>360.3</v>
      </c>
      <c r="J129" s="35">
        <f t="shared" si="5"/>
        <v>346.5</v>
      </c>
      <c r="K129" s="35">
        <f t="shared" si="5"/>
        <v>370.3</v>
      </c>
      <c r="L129" s="35">
        <f t="shared" si="5"/>
        <v>385.1</v>
      </c>
      <c r="M129" s="35">
        <f t="shared" si="5"/>
        <v>370.3</v>
      </c>
      <c r="N129" s="35">
        <f t="shared" si="5"/>
        <v>384.40000000000003</v>
      </c>
      <c r="O129" s="35">
        <f t="shared" si="5"/>
        <v>399.8</v>
      </c>
      <c r="P129" s="35">
        <f t="shared" si="5"/>
        <v>384.20000000000005</v>
      </c>
      <c r="Q129" s="35">
        <f t="shared" si="5"/>
        <v>384.20000000000005</v>
      </c>
      <c r="R129" s="35">
        <f t="shared" si="5"/>
        <v>399.5</v>
      </c>
      <c r="S129" s="35">
        <f t="shared" si="5"/>
        <v>384.20000000000005</v>
      </c>
      <c r="T129" s="35">
        <f t="shared" si="5"/>
        <v>384.20000000000005</v>
      </c>
      <c r="U129" s="35">
        <f t="shared" si="5"/>
        <v>399.5</v>
      </c>
      <c r="V129" s="35">
        <f t="shared" si="5"/>
        <v>384.20000000000005</v>
      </c>
      <c r="W129" s="35">
        <f t="shared" si="5"/>
        <v>384.20000000000005</v>
      </c>
      <c r="X129" s="35">
        <f t="shared" si="5"/>
        <v>399.5</v>
      </c>
      <c r="Y129" s="35">
        <f t="shared" si="5"/>
        <v>384.20000000000005</v>
      </c>
      <c r="Z129" s="10"/>
      <c r="AA129" s="10"/>
    </row>
    <row r="130" spans="2:27" ht="18.75">
      <c r="B130" s="11">
        <v>103</v>
      </c>
      <c r="C130" s="12" t="s">
        <v>172</v>
      </c>
      <c r="D130" s="13" t="s">
        <v>32</v>
      </c>
      <c r="E130" s="36">
        <v>86</v>
      </c>
      <c r="F130" s="36">
        <v>73.8</v>
      </c>
      <c r="G130" s="36">
        <f>452-241.5-116.4</f>
        <v>94.1</v>
      </c>
      <c r="H130" s="36">
        <f>346.5-223.4-104.9</f>
        <v>18.19999999999999</v>
      </c>
      <c r="I130" s="37">
        <v>18.9</v>
      </c>
      <c r="J130" s="37">
        <f>H130</f>
        <v>18.19999999999999</v>
      </c>
      <c r="K130" s="37">
        <f>370.3-246.1-92.3</f>
        <v>31.90000000000002</v>
      </c>
      <c r="L130" s="37">
        <v>33.2</v>
      </c>
      <c r="M130" s="37">
        <f>K130</f>
        <v>31.90000000000002</v>
      </c>
      <c r="N130" s="37">
        <v>16.8</v>
      </c>
      <c r="O130" s="37">
        <v>17.5</v>
      </c>
      <c r="P130" s="37">
        <f>N130</f>
        <v>16.8</v>
      </c>
      <c r="Q130" s="37">
        <v>16.8</v>
      </c>
      <c r="R130" s="37">
        <v>17.5</v>
      </c>
      <c r="S130" s="37">
        <f>Q130</f>
        <v>16.8</v>
      </c>
      <c r="T130" s="37">
        <v>16.8</v>
      </c>
      <c r="U130" s="37">
        <v>17.5</v>
      </c>
      <c r="V130" s="37">
        <f>T130</f>
        <v>16.8</v>
      </c>
      <c r="W130" s="37">
        <v>16.8</v>
      </c>
      <c r="X130" s="37">
        <v>17.5</v>
      </c>
      <c r="Y130" s="37">
        <f>W130</f>
        <v>16.8</v>
      </c>
      <c r="Z130" s="10"/>
      <c r="AA130" s="10"/>
    </row>
    <row r="131" spans="2:27" ht="18.75">
      <c r="B131" s="11">
        <v>104</v>
      </c>
      <c r="C131" s="12" t="s">
        <v>173</v>
      </c>
      <c r="D131" s="13" t="s">
        <v>32</v>
      </c>
      <c r="E131" s="36">
        <v>320.5</v>
      </c>
      <c r="F131" s="36">
        <v>304.7</v>
      </c>
      <c r="G131" s="36">
        <v>241.5</v>
      </c>
      <c r="H131" s="36">
        <v>223.4</v>
      </c>
      <c r="I131" s="37">
        <v>232.3</v>
      </c>
      <c r="J131" s="37">
        <f>H131</f>
        <v>223.4</v>
      </c>
      <c r="K131" s="37">
        <v>246.1</v>
      </c>
      <c r="L131" s="37">
        <v>255.9</v>
      </c>
      <c r="M131" s="37">
        <f>K131</f>
        <v>246.1</v>
      </c>
      <c r="N131" s="37">
        <f>59.4+215.9</f>
        <v>275.3</v>
      </c>
      <c r="O131" s="37">
        <v>286.3</v>
      </c>
      <c r="P131" s="37">
        <v>275.1</v>
      </c>
      <c r="Q131" s="37">
        <v>275.1</v>
      </c>
      <c r="R131" s="37">
        <v>286</v>
      </c>
      <c r="S131" s="37">
        <v>275.1</v>
      </c>
      <c r="T131" s="37">
        <v>275.1</v>
      </c>
      <c r="U131" s="37">
        <v>286</v>
      </c>
      <c r="V131" s="37">
        <v>275.1</v>
      </c>
      <c r="W131" s="37">
        <v>275.1</v>
      </c>
      <c r="X131" s="37">
        <v>286</v>
      </c>
      <c r="Y131" s="37">
        <v>275.1</v>
      </c>
      <c r="Z131" s="10"/>
      <c r="AA131" s="10"/>
    </row>
    <row r="132" spans="2:27" ht="18.75">
      <c r="B132" s="11">
        <v>105</v>
      </c>
      <c r="C132" s="12" t="s">
        <v>174</v>
      </c>
      <c r="D132" s="13" t="s">
        <v>32</v>
      </c>
      <c r="E132" s="36">
        <v>100.3</v>
      </c>
      <c r="F132" s="36">
        <v>111.1</v>
      </c>
      <c r="G132" s="36">
        <v>116.4</v>
      </c>
      <c r="H132" s="36">
        <v>104.9</v>
      </c>
      <c r="I132" s="37">
        <v>109.1</v>
      </c>
      <c r="J132" s="37">
        <f>H132</f>
        <v>104.9</v>
      </c>
      <c r="K132" s="37">
        <v>92.3</v>
      </c>
      <c r="L132" s="37">
        <v>96</v>
      </c>
      <c r="M132" s="37">
        <f>K132</f>
        <v>92.3</v>
      </c>
      <c r="N132" s="37">
        <v>92.3</v>
      </c>
      <c r="O132" s="37">
        <v>96</v>
      </c>
      <c r="P132" s="37">
        <f>N132</f>
        <v>92.3</v>
      </c>
      <c r="Q132" s="37">
        <v>92.3</v>
      </c>
      <c r="R132" s="37">
        <v>96</v>
      </c>
      <c r="S132" s="37">
        <f>Q132</f>
        <v>92.3</v>
      </c>
      <c r="T132" s="37">
        <v>92.3</v>
      </c>
      <c r="U132" s="37">
        <v>96</v>
      </c>
      <c r="V132" s="37">
        <f>T132</f>
        <v>92.3</v>
      </c>
      <c r="W132" s="37">
        <v>92.3</v>
      </c>
      <c r="X132" s="37">
        <v>96</v>
      </c>
      <c r="Y132" s="37">
        <f>W132</f>
        <v>92.3</v>
      </c>
      <c r="Z132" s="10"/>
      <c r="AA132" s="10"/>
    </row>
    <row r="133" spans="2:27" ht="37.5">
      <c r="B133" s="11">
        <v>106</v>
      </c>
      <c r="C133" s="12" t="s">
        <v>160</v>
      </c>
      <c r="D133" s="13" t="s">
        <v>32</v>
      </c>
      <c r="E133" s="36">
        <v>100.3</v>
      </c>
      <c r="F133" s="36">
        <v>111.1</v>
      </c>
      <c r="G133" s="36">
        <v>116.4</v>
      </c>
      <c r="H133" s="36">
        <v>104.9</v>
      </c>
      <c r="I133" s="37">
        <v>109.1</v>
      </c>
      <c r="J133" s="37">
        <f>H133</f>
        <v>104.9</v>
      </c>
      <c r="K133" s="37">
        <v>92.3</v>
      </c>
      <c r="L133" s="37">
        <v>96</v>
      </c>
      <c r="M133" s="37">
        <f>K133</f>
        <v>92.3</v>
      </c>
      <c r="N133" s="37">
        <v>92.3</v>
      </c>
      <c r="O133" s="37">
        <v>96</v>
      </c>
      <c r="P133" s="37">
        <f>N133</f>
        <v>92.3</v>
      </c>
      <c r="Q133" s="37">
        <v>92.3</v>
      </c>
      <c r="R133" s="37">
        <v>96</v>
      </c>
      <c r="S133" s="37">
        <f>Q133</f>
        <v>92.3</v>
      </c>
      <c r="T133" s="37">
        <v>92.3</v>
      </c>
      <c r="U133" s="37">
        <v>96</v>
      </c>
      <c r="V133" s="37">
        <f>T133</f>
        <v>92.3</v>
      </c>
      <c r="W133" s="37">
        <v>92.3</v>
      </c>
      <c r="X133" s="37">
        <v>96</v>
      </c>
      <c r="Y133" s="37">
        <f>W133</f>
        <v>92.3</v>
      </c>
      <c r="Z133" s="10"/>
      <c r="AA133" s="10"/>
    </row>
    <row r="134" spans="2:27" ht="58.5">
      <c r="B134" s="11">
        <v>107</v>
      </c>
      <c r="C134" s="22" t="s">
        <v>161</v>
      </c>
      <c r="D134" s="13" t="s">
        <v>32</v>
      </c>
      <c r="E134" s="38">
        <f>SUM(E135:E147)</f>
        <v>651</v>
      </c>
      <c r="F134" s="38">
        <f>SUM(F135:F147)-1.6</f>
        <v>650.9000000000001</v>
      </c>
      <c r="G134" s="38">
        <f aca="true" t="shared" si="6" ref="G134:Y134">SUM(G135:G147)</f>
        <v>683.6999999999999</v>
      </c>
      <c r="H134" s="38">
        <f t="shared" si="6"/>
        <v>472.29999999999995</v>
      </c>
      <c r="I134" s="38">
        <f t="shared" si="6"/>
        <v>485.5</v>
      </c>
      <c r="J134" s="38">
        <f t="shared" si="6"/>
        <v>472.5</v>
      </c>
      <c r="K134" s="38">
        <f t="shared" si="6"/>
        <v>501.6014746543779</v>
      </c>
      <c r="L134" s="38">
        <f t="shared" si="6"/>
        <v>516.1999999999999</v>
      </c>
      <c r="M134" s="38">
        <f t="shared" si="6"/>
        <v>501.8032872503841</v>
      </c>
      <c r="N134" s="38">
        <f t="shared" si="6"/>
        <v>530</v>
      </c>
      <c r="O134" s="38">
        <f t="shared" si="6"/>
        <v>545</v>
      </c>
      <c r="P134" s="38">
        <f t="shared" si="6"/>
        <v>530</v>
      </c>
      <c r="Q134" s="38">
        <f>SUM(Q135:Q147)</f>
        <v>530</v>
      </c>
      <c r="R134" s="38">
        <f>SUM(R135:R147)</f>
        <v>545</v>
      </c>
      <c r="S134" s="38">
        <f>SUM(S135:S147)</f>
        <v>530</v>
      </c>
      <c r="T134" s="38">
        <f t="shared" si="6"/>
        <v>530</v>
      </c>
      <c r="U134" s="38">
        <f t="shared" si="6"/>
        <v>545</v>
      </c>
      <c r="V134" s="38">
        <f t="shared" si="6"/>
        <v>530</v>
      </c>
      <c r="W134" s="38">
        <f t="shared" si="6"/>
        <v>530</v>
      </c>
      <c r="X134" s="38">
        <f t="shared" si="6"/>
        <v>545</v>
      </c>
      <c r="Y134" s="38">
        <f t="shared" si="6"/>
        <v>530</v>
      </c>
      <c r="Z134" s="10"/>
      <c r="AA134" s="10"/>
    </row>
    <row r="135" spans="2:27" ht="18.75">
      <c r="B135" s="11">
        <v>108</v>
      </c>
      <c r="C135" s="29" t="s">
        <v>175</v>
      </c>
      <c r="D135" s="13" t="s">
        <v>32</v>
      </c>
      <c r="E135" s="36">
        <v>97.6</v>
      </c>
      <c r="F135" s="36">
        <v>108.2</v>
      </c>
      <c r="G135" s="36">
        <v>108.5</v>
      </c>
      <c r="H135" s="39">
        <v>70.8</v>
      </c>
      <c r="I135" s="39">
        <v>72.8</v>
      </c>
      <c r="J135" s="39">
        <v>70.8</v>
      </c>
      <c r="K135" s="39">
        <v>75.20147465437788</v>
      </c>
      <c r="L135" s="39">
        <v>77.4</v>
      </c>
      <c r="M135" s="39">
        <v>75.2</v>
      </c>
      <c r="N135" s="39">
        <v>79.5</v>
      </c>
      <c r="O135" s="39">
        <v>81.7</v>
      </c>
      <c r="P135" s="39">
        <v>79.5</v>
      </c>
      <c r="Q135" s="39">
        <v>79.5</v>
      </c>
      <c r="R135" s="39">
        <v>81.7</v>
      </c>
      <c r="S135" s="39">
        <v>79.5</v>
      </c>
      <c r="T135" s="39">
        <v>79.5</v>
      </c>
      <c r="U135" s="39">
        <v>81.7</v>
      </c>
      <c r="V135" s="39">
        <v>79.5</v>
      </c>
      <c r="W135" s="39">
        <v>79.5</v>
      </c>
      <c r="X135" s="39">
        <v>81.7</v>
      </c>
      <c r="Y135" s="39">
        <v>79.5</v>
      </c>
      <c r="Z135" s="10"/>
      <c r="AA135" s="10"/>
    </row>
    <row r="136" spans="2:27" ht="18.75">
      <c r="B136" s="11">
        <v>109</v>
      </c>
      <c r="C136" s="29" t="s">
        <v>176</v>
      </c>
      <c r="D136" s="13" t="s">
        <v>32</v>
      </c>
      <c r="E136" s="36">
        <v>1.2</v>
      </c>
      <c r="F136" s="36">
        <v>1.2</v>
      </c>
      <c r="G136" s="36">
        <v>1.2</v>
      </c>
      <c r="H136" s="39">
        <v>1.2</v>
      </c>
      <c r="I136" s="39">
        <v>1.2</v>
      </c>
      <c r="J136" s="39">
        <v>1.2</v>
      </c>
      <c r="K136" s="39">
        <v>1.2</v>
      </c>
      <c r="L136" s="39">
        <v>1.2</v>
      </c>
      <c r="M136" s="39">
        <v>1.2</v>
      </c>
      <c r="N136" s="39">
        <v>1.2</v>
      </c>
      <c r="O136" s="39">
        <v>1.2</v>
      </c>
      <c r="P136" s="39">
        <v>1.2</v>
      </c>
      <c r="Q136" s="39">
        <v>1.2</v>
      </c>
      <c r="R136" s="39">
        <v>1.2</v>
      </c>
      <c r="S136" s="39">
        <v>1.2</v>
      </c>
      <c r="T136" s="39">
        <v>1.2</v>
      </c>
      <c r="U136" s="39">
        <v>1.2</v>
      </c>
      <c r="V136" s="39">
        <v>1.2</v>
      </c>
      <c r="W136" s="39">
        <v>1.2</v>
      </c>
      <c r="X136" s="39">
        <v>1.2</v>
      </c>
      <c r="Y136" s="39">
        <v>1.2</v>
      </c>
      <c r="Z136" s="10"/>
      <c r="AA136" s="10"/>
    </row>
    <row r="137" spans="2:27" ht="37.5">
      <c r="B137" s="11">
        <v>110</v>
      </c>
      <c r="C137" s="29" t="s">
        <v>177</v>
      </c>
      <c r="D137" s="13" t="s">
        <v>32</v>
      </c>
      <c r="E137" s="36">
        <v>3.4</v>
      </c>
      <c r="F137" s="36">
        <v>3.1</v>
      </c>
      <c r="G137" s="36">
        <v>4.5</v>
      </c>
      <c r="H137" s="39">
        <v>2.2</v>
      </c>
      <c r="I137" s="39">
        <v>2.2</v>
      </c>
      <c r="J137" s="39">
        <v>2.2</v>
      </c>
      <c r="K137" s="39">
        <v>2.6</v>
      </c>
      <c r="L137" s="39">
        <v>2.7</v>
      </c>
      <c r="M137" s="39">
        <v>2.6</v>
      </c>
      <c r="N137" s="39">
        <v>2.8</v>
      </c>
      <c r="O137" s="39">
        <v>2.7</v>
      </c>
      <c r="P137" s="39">
        <v>2.8</v>
      </c>
      <c r="Q137" s="39">
        <v>2.8</v>
      </c>
      <c r="R137" s="39">
        <v>2.7</v>
      </c>
      <c r="S137" s="39">
        <v>2.8</v>
      </c>
      <c r="T137" s="39">
        <v>2.8</v>
      </c>
      <c r="U137" s="39">
        <v>2.7</v>
      </c>
      <c r="V137" s="39">
        <v>2.8</v>
      </c>
      <c r="W137" s="39">
        <v>2.8</v>
      </c>
      <c r="X137" s="39">
        <v>2.7</v>
      </c>
      <c r="Y137" s="39">
        <v>2.8</v>
      </c>
      <c r="Z137" s="10"/>
      <c r="AA137" s="10"/>
    </row>
    <row r="138" spans="2:27" ht="18.75">
      <c r="B138" s="11">
        <v>111</v>
      </c>
      <c r="C138" s="29" t="s">
        <v>178</v>
      </c>
      <c r="D138" s="13" t="s">
        <v>32</v>
      </c>
      <c r="E138" s="36">
        <v>26.1</v>
      </c>
      <c r="F138" s="36">
        <v>23.1</v>
      </c>
      <c r="G138" s="36">
        <v>28.9</v>
      </c>
      <c r="H138" s="39">
        <v>18.9</v>
      </c>
      <c r="I138" s="39">
        <v>19.5</v>
      </c>
      <c r="J138" s="39">
        <v>18.9</v>
      </c>
      <c r="K138" s="39">
        <v>20.1</v>
      </c>
      <c r="L138" s="39">
        <v>20.7</v>
      </c>
      <c r="M138" s="39">
        <v>20.1</v>
      </c>
      <c r="N138" s="39">
        <v>21.2</v>
      </c>
      <c r="O138" s="39">
        <v>21.9</v>
      </c>
      <c r="P138" s="39">
        <v>21.2</v>
      </c>
      <c r="Q138" s="39">
        <v>21.2</v>
      </c>
      <c r="R138" s="39">
        <v>21.9</v>
      </c>
      <c r="S138" s="39">
        <v>21.2</v>
      </c>
      <c r="T138" s="39">
        <v>21.2</v>
      </c>
      <c r="U138" s="39">
        <v>21.9</v>
      </c>
      <c r="V138" s="39">
        <v>21.2</v>
      </c>
      <c r="W138" s="39">
        <v>21.2</v>
      </c>
      <c r="X138" s="39">
        <v>21.9</v>
      </c>
      <c r="Y138" s="39">
        <v>21.2</v>
      </c>
      <c r="Z138" s="10"/>
      <c r="AA138" s="10"/>
    </row>
    <row r="139" spans="2:27" ht="18.75">
      <c r="B139" s="11">
        <v>112</v>
      </c>
      <c r="C139" s="29" t="s">
        <v>179</v>
      </c>
      <c r="D139" s="13" t="s">
        <v>32</v>
      </c>
      <c r="E139" s="36">
        <v>55.8</v>
      </c>
      <c r="F139" s="36">
        <v>33.1</v>
      </c>
      <c r="G139" s="36">
        <v>75.6</v>
      </c>
      <c r="H139" s="39">
        <v>40.5</v>
      </c>
      <c r="I139" s="39">
        <v>41.6</v>
      </c>
      <c r="J139" s="39">
        <v>40.7</v>
      </c>
      <c r="K139" s="39">
        <v>43</v>
      </c>
      <c r="L139" s="39">
        <v>44.2</v>
      </c>
      <c r="M139" s="39">
        <v>43</v>
      </c>
      <c r="N139" s="39">
        <v>45.4</v>
      </c>
      <c r="O139" s="39">
        <v>46.7</v>
      </c>
      <c r="P139" s="39">
        <v>45.4</v>
      </c>
      <c r="Q139" s="39">
        <v>45.4</v>
      </c>
      <c r="R139" s="39">
        <v>46.7</v>
      </c>
      <c r="S139" s="39">
        <v>45.4</v>
      </c>
      <c r="T139" s="39">
        <v>45.4</v>
      </c>
      <c r="U139" s="39">
        <v>46.7</v>
      </c>
      <c r="V139" s="39">
        <v>45.4</v>
      </c>
      <c r="W139" s="39">
        <v>45.4</v>
      </c>
      <c r="X139" s="39">
        <v>46.7</v>
      </c>
      <c r="Y139" s="39">
        <v>45.4</v>
      </c>
      <c r="Z139" s="10"/>
      <c r="AA139" s="10"/>
    </row>
    <row r="140" spans="2:27" ht="18.75">
      <c r="B140" s="11">
        <v>113</v>
      </c>
      <c r="C140" s="29" t="s">
        <v>180</v>
      </c>
      <c r="D140" s="13" t="s">
        <v>32</v>
      </c>
      <c r="E140" s="36"/>
      <c r="F140" s="36">
        <v>1.6</v>
      </c>
      <c r="G140" s="36">
        <v>0.2</v>
      </c>
      <c r="H140" s="39"/>
      <c r="I140" s="39"/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10"/>
      <c r="AA140" s="10"/>
    </row>
    <row r="141" spans="2:27" ht="18.75">
      <c r="B141" s="11">
        <v>114</v>
      </c>
      <c r="C141" s="29" t="s">
        <v>181</v>
      </c>
      <c r="D141" s="13" t="s">
        <v>32</v>
      </c>
      <c r="E141" s="36">
        <v>393.1</v>
      </c>
      <c r="F141" s="36">
        <v>384.3</v>
      </c>
      <c r="G141" s="36">
        <v>376.9</v>
      </c>
      <c r="H141" s="39">
        <v>285.2</v>
      </c>
      <c r="I141" s="39">
        <v>293.2</v>
      </c>
      <c r="J141" s="39">
        <v>285.2</v>
      </c>
      <c r="K141" s="39">
        <v>302.6</v>
      </c>
      <c r="L141" s="39">
        <v>311.7</v>
      </c>
      <c r="M141" s="39">
        <v>303</v>
      </c>
      <c r="N141" s="39">
        <v>320</v>
      </c>
      <c r="O141" s="39">
        <v>329.1</v>
      </c>
      <c r="P141" s="39">
        <v>320</v>
      </c>
      <c r="Q141" s="39">
        <v>320</v>
      </c>
      <c r="R141" s="39">
        <v>329.1</v>
      </c>
      <c r="S141" s="39">
        <v>320</v>
      </c>
      <c r="T141" s="39">
        <v>320</v>
      </c>
      <c r="U141" s="39">
        <v>329.1</v>
      </c>
      <c r="V141" s="39">
        <v>320</v>
      </c>
      <c r="W141" s="39">
        <v>320</v>
      </c>
      <c r="X141" s="39">
        <v>329.1</v>
      </c>
      <c r="Y141" s="39">
        <v>320</v>
      </c>
      <c r="Z141" s="10"/>
      <c r="AA141" s="10"/>
    </row>
    <row r="142" spans="2:27" ht="18.75">
      <c r="B142" s="11">
        <v>115</v>
      </c>
      <c r="C142" s="29" t="s">
        <v>182</v>
      </c>
      <c r="D142" s="13" t="s">
        <v>32</v>
      </c>
      <c r="E142" s="36">
        <v>25.5</v>
      </c>
      <c r="F142" s="36">
        <v>43.1</v>
      </c>
      <c r="G142" s="36">
        <v>42.3</v>
      </c>
      <c r="H142" s="39">
        <v>18.5</v>
      </c>
      <c r="I142" s="39">
        <v>19</v>
      </c>
      <c r="J142" s="39">
        <v>18.5</v>
      </c>
      <c r="K142" s="39">
        <v>19.6</v>
      </c>
      <c r="L142" s="39">
        <v>20.2</v>
      </c>
      <c r="M142" s="39">
        <v>19.6</v>
      </c>
      <c r="N142" s="39">
        <v>20.7</v>
      </c>
      <c r="O142" s="39">
        <v>21.3</v>
      </c>
      <c r="P142" s="39">
        <v>20.7</v>
      </c>
      <c r="Q142" s="39">
        <v>20.7</v>
      </c>
      <c r="R142" s="39">
        <v>21.3</v>
      </c>
      <c r="S142" s="39">
        <v>20.7</v>
      </c>
      <c r="T142" s="39">
        <v>20.7</v>
      </c>
      <c r="U142" s="39">
        <v>21.3</v>
      </c>
      <c r="V142" s="39">
        <v>20.7</v>
      </c>
      <c r="W142" s="39">
        <v>20.7</v>
      </c>
      <c r="X142" s="39">
        <v>21.3</v>
      </c>
      <c r="Y142" s="39">
        <v>20.7</v>
      </c>
      <c r="Z142" s="10"/>
      <c r="AA142" s="10"/>
    </row>
    <row r="143" spans="2:27" ht="18.75">
      <c r="B143" s="11">
        <v>116</v>
      </c>
      <c r="C143" s="29" t="s">
        <v>183</v>
      </c>
      <c r="D143" s="13" t="s">
        <v>32</v>
      </c>
      <c r="E143" s="36"/>
      <c r="F143" s="36"/>
      <c r="G143" s="36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10"/>
      <c r="AA143" s="10"/>
    </row>
    <row r="144" spans="2:27" ht="18.75">
      <c r="B144" s="11">
        <v>117</v>
      </c>
      <c r="C144" s="29" t="s">
        <v>184</v>
      </c>
      <c r="D144" s="13" t="s">
        <v>32</v>
      </c>
      <c r="E144" s="36">
        <v>45.8</v>
      </c>
      <c r="F144" s="36">
        <v>47.6</v>
      </c>
      <c r="G144" s="36">
        <v>30.9</v>
      </c>
      <c r="H144" s="39">
        <v>33.2</v>
      </c>
      <c r="I144" s="39">
        <v>34.1</v>
      </c>
      <c r="J144" s="39">
        <v>33.2</v>
      </c>
      <c r="K144" s="39">
        <v>35.3</v>
      </c>
      <c r="L144" s="39">
        <v>36.3</v>
      </c>
      <c r="M144" s="39">
        <v>35.303287250384024</v>
      </c>
      <c r="N144" s="39">
        <v>37.3</v>
      </c>
      <c r="O144" s="39">
        <v>38.3</v>
      </c>
      <c r="P144" s="39">
        <v>37.3</v>
      </c>
      <c r="Q144" s="39">
        <v>37.3</v>
      </c>
      <c r="R144" s="39">
        <v>38.3</v>
      </c>
      <c r="S144" s="39">
        <v>37.3</v>
      </c>
      <c r="T144" s="39">
        <v>37.3</v>
      </c>
      <c r="U144" s="39">
        <v>38.3</v>
      </c>
      <c r="V144" s="39">
        <v>37.3</v>
      </c>
      <c r="W144" s="39">
        <v>37.3</v>
      </c>
      <c r="X144" s="39">
        <v>38.3</v>
      </c>
      <c r="Y144" s="39">
        <v>37.3</v>
      </c>
      <c r="Z144" s="10"/>
      <c r="AA144" s="10"/>
    </row>
    <row r="145" spans="2:27" ht="18.75">
      <c r="B145" s="11">
        <v>118</v>
      </c>
      <c r="C145" s="29" t="s">
        <v>185</v>
      </c>
      <c r="D145" s="13" t="s">
        <v>32</v>
      </c>
      <c r="E145" s="36">
        <v>2.5</v>
      </c>
      <c r="F145" s="36">
        <v>7.2</v>
      </c>
      <c r="G145" s="36">
        <v>14.7</v>
      </c>
      <c r="H145" s="39">
        <v>1.8</v>
      </c>
      <c r="I145" s="39">
        <v>1.9</v>
      </c>
      <c r="J145" s="39">
        <v>1.8</v>
      </c>
      <c r="K145" s="39">
        <v>2</v>
      </c>
      <c r="L145" s="39">
        <v>1.8</v>
      </c>
      <c r="M145" s="39">
        <v>1.8</v>
      </c>
      <c r="N145" s="39">
        <v>1.9</v>
      </c>
      <c r="O145" s="39">
        <v>2.1</v>
      </c>
      <c r="P145" s="39">
        <v>1.9</v>
      </c>
      <c r="Q145" s="39">
        <v>1.9</v>
      </c>
      <c r="R145" s="39">
        <v>2.1</v>
      </c>
      <c r="S145" s="39">
        <v>1.9</v>
      </c>
      <c r="T145" s="39">
        <v>1.9</v>
      </c>
      <c r="U145" s="39">
        <v>2.1</v>
      </c>
      <c r="V145" s="39">
        <v>1.9</v>
      </c>
      <c r="W145" s="39">
        <v>1.9</v>
      </c>
      <c r="X145" s="39">
        <v>2.1</v>
      </c>
      <c r="Y145" s="39">
        <v>1.9</v>
      </c>
      <c r="Z145" s="10"/>
      <c r="AA145" s="10"/>
    </row>
    <row r="146" spans="2:27" ht="18.75">
      <c r="B146" s="11">
        <v>119</v>
      </c>
      <c r="C146" s="29" t="s">
        <v>186</v>
      </c>
      <c r="D146" s="13" t="s">
        <v>32</v>
      </c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10"/>
      <c r="AA146" s="10"/>
    </row>
    <row r="147" spans="2:27" ht="37.5">
      <c r="B147" s="11">
        <v>120</v>
      </c>
      <c r="C147" s="29" t="s">
        <v>187</v>
      </c>
      <c r="D147" s="13" t="s">
        <v>32</v>
      </c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10"/>
      <c r="AA147" s="10"/>
    </row>
    <row r="148" spans="2:27" ht="58.5">
      <c r="B148" s="11">
        <v>121</v>
      </c>
      <c r="C148" s="28" t="s">
        <v>129</v>
      </c>
      <c r="D148" s="13" t="s">
        <v>32</v>
      </c>
      <c r="E148" s="40">
        <f>E115-E134</f>
        <v>8.899999999999977</v>
      </c>
      <c r="F148" s="40">
        <f aca="true" t="shared" si="7" ref="F148:Y148">F115-F134</f>
        <v>4.899999999999864</v>
      </c>
      <c r="G148" s="40">
        <f t="shared" si="7"/>
        <v>-85.39999999999998</v>
      </c>
      <c r="H148" s="40">
        <f t="shared" si="7"/>
        <v>0</v>
      </c>
      <c r="I148" s="40">
        <f t="shared" si="7"/>
        <v>0</v>
      </c>
      <c r="J148" s="40">
        <f t="shared" si="7"/>
        <v>0</v>
      </c>
      <c r="K148" s="40">
        <f t="shared" si="7"/>
        <v>-0.0014746543778869636</v>
      </c>
      <c r="L148" s="40">
        <f t="shared" si="7"/>
        <v>0</v>
      </c>
      <c r="M148" s="40">
        <f t="shared" si="7"/>
        <v>-0.0032872503840621903</v>
      </c>
      <c r="N148" s="40">
        <f t="shared" si="7"/>
        <v>0</v>
      </c>
      <c r="O148" s="40">
        <f t="shared" si="7"/>
        <v>0</v>
      </c>
      <c r="P148" s="40">
        <f t="shared" si="7"/>
        <v>0</v>
      </c>
      <c r="Q148" s="40">
        <f t="shared" si="7"/>
        <v>0</v>
      </c>
      <c r="R148" s="40">
        <f t="shared" si="7"/>
        <v>0</v>
      </c>
      <c r="S148" s="40">
        <f t="shared" si="7"/>
        <v>0</v>
      </c>
      <c r="T148" s="40">
        <f t="shared" si="7"/>
        <v>0</v>
      </c>
      <c r="U148" s="40">
        <f t="shared" si="7"/>
        <v>0</v>
      </c>
      <c r="V148" s="40">
        <f t="shared" si="7"/>
        <v>0</v>
      </c>
      <c r="W148" s="40">
        <f t="shared" si="7"/>
        <v>0</v>
      </c>
      <c r="X148" s="40">
        <f t="shared" si="7"/>
        <v>0</v>
      </c>
      <c r="Y148" s="40">
        <f t="shared" si="7"/>
        <v>0</v>
      </c>
      <c r="Z148" s="10"/>
      <c r="AA148" s="10"/>
    </row>
    <row r="149" spans="2:27" ht="58.5">
      <c r="B149" s="11">
        <v>122</v>
      </c>
      <c r="C149" s="28" t="s">
        <v>130</v>
      </c>
      <c r="D149" s="13" t="s">
        <v>32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10"/>
      <c r="AA149" s="10"/>
    </row>
    <row r="150" spans="2:27" ht="18.75">
      <c r="B150" s="6" t="s">
        <v>203</v>
      </c>
      <c r="C150" s="7" t="s">
        <v>33</v>
      </c>
      <c r="D150" s="13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10"/>
      <c r="AA150" s="10"/>
    </row>
    <row r="151" spans="2:27" ht="18.75">
      <c r="B151" s="11">
        <v>123</v>
      </c>
      <c r="C151" s="29" t="s">
        <v>131</v>
      </c>
      <c r="D151" s="13" t="s">
        <v>76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10"/>
      <c r="AA151" s="10"/>
    </row>
    <row r="152" spans="2:27" ht="56.25">
      <c r="B152" s="11">
        <v>124</v>
      </c>
      <c r="C152" s="20" t="s">
        <v>205</v>
      </c>
      <c r="D152" s="13" t="s">
        <v>132</v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10"/>
      <c r="AA152" s="10"/>
    </row>
    <row r="153" spans="2:27" ht="18.75">
      <c r="B153" s="11">
        <v>125</v>
      </c>
      <c r="C153" s="17" t="s">
        <v>188</v>
      </c>
      <c r="D153" s="13" t="s">
        <v>132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10"/>
      <c r="AA153" s="10"/>
    </row>
    <row r="154" spans="2:27" ht="18.75">
      <c r="B154" s="11">
        <v>126</v>
      </c>
      <c r="C154" s="17" t="s">
        <v>189</v>
      </c>
      <c r="D154" s="13" t="s">
        <v>132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10"/>
      <c r="AA154" s="10"/>
    </row>
    <row r="155" spans="2:27" ht="18.75">
      <c r="B155" s="11">
        <v>127</v>
      </c>
      <c r="C155" s="17" t="s">
        <v>190</v>
      </c>
      <c r="D155" s="13" t="s">
        <v>132</v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10"/>
      <c r="AA155" s="10"/>
    </row>
    <row r="156" spans="2:27" ht="56.25">
      <c r="B156" s="23">
        <v>128</v>
      </c>
      <c r="C156" s="20" t="s">
        <v>133</v>
      </c>
      <c r="D156" s="13" t="s">
        <v>14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10"/>
      <c r="AA156" s="10"/>
    </row>
    <row r="157" spans="2:27" ht="18.75">
      <c r="B157" s="6" t="s">
        <v>204</v>
      </c>
      <c r="C157" s="7" t="s">
        <v>153</v>
      </c>
      <c r="D157" s="13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10"/>
      <c r="AA157" s="10"/>
    </row>
    <row r="158" spans="2:27" ht="18.75">
      <c r="B158" s="23">
        <v>129</v>
      </c>
      <c r="C158" s="17" t="s">
        <v>134</v>
      </c>
      <c r="D158" s="13" t="s">
        <v>24</v>
      </c>
      <c r="E158" s="21">
        <v>17.74</v>
      </c>
      <c r="F158" s="21">
        <v>17.7</v>
      </c>
      <c r="G158" s="21">
        <v>17.3</v>
      </c>
      <c r="H158" s="21">
        <v>17.4</v>
      </c>
      <c r="I158" s="21">
        <v>17.6</v>
      </c>
      <c r="J158" s="21">
        <v>17.7</v>
      </c>
      <c r="K158" s="21">
        <v>17.25</v>
      </c>
      <c r="L158" s="21">
        <v>17.63</v>
      </c>
      <c r="M158" s="21">
        <v>18.5</v>
      </c>
      <c r="N158" s="21">
        <v>17.25</v>
      </c>
      <c r="O158" s="21">
        <v>17.63</v>
      </c>
      <c r="P158" s="21">
        <v>18.5</v>
      </c>
      <c r="Q158" s="21">
        <v>17.25</v>
      </c>
      <c r="R158" s="21">
        <v>17.63</v>
      </c>
      <c r="S158" s="21">
        <v>18.5</v>
      </c>
      <c r="T158" s="21">
        <v>17.25</v>
      </c>
      <c r="U158" s="21">
        <v>17.63</v>
      </c>
      <c r="V158" s="21">
        <v>18.5</v>
      </c>
      <c r="W158" s="21">
        <v>17.25</v>
      </c>
      <c r="X158" s="21">
        <v>17.63</v>
      </c>
      <c r="Y158" s="21">
        <v>18.5</v>
      </c>
      <c r="Z158" s="10"/>
      <c r="AA158" s="10"/>
    </row>
    <row r="159" spans="2:27" ht="18.75">
      <c r="B159" s="23">
        <v>130</v>
      </c>
      <c r="C159" s="17" t="s">
        <v>135</v>
      </c>
      <c r="D159" s="13" t="s">
        <v>73</v>
      </c>
      <c r="E159" s="21">
        <v>8</v>
      </c>
      <c r="F159" s="21">
        <v>7.86</v>
      </c>
      <c r="G159" s="49">
        <v>6.26</v>
      </c>
      <c r="H159" s="49">
        <v>6.19</v>
      </c>
      <c r="I159" s="49">
        <v>6.2</v>
      </c>
      <c r="J159" s="49">
        <v>6.21</v>
      </c>
      <c r="K159" s="49">
        <v>6.2</v>
      </c>
      <c r="L159" s="49">
        <v>6.21</v>
      </c>
      <c r="M159" s="49">
        <v>6.22</v>
      </c>
      <c r="N159" s="49">
        <v>6.2</v>
      </c>
      <c r="O159" s="49">
        <v>6.21</v>
      </c>
      <c r="P159" s="49">
        <v>6.22</v>
      </c>
      <c r="Q159" s="49" t="s">
        <v>221</v>
      </c>
      <c r="R159" s="49">
        <v>6.21</v>
      </c>
      <c r="S159" s="49">
        <v>6.22</v>
      </c>
      <c r="T159" s="49">
        <v>6.2</v>
      </c>
      <c r="U159" s="49">
        <v>6.21</v>
      </c>
      <c r="V159" s="49">
        <v>6.22</v>
      </c>
      <c r="W159" s="49">
        <v>6.2</v>
      </c>
      <c r="X159" s="49">
        <v>6.21</v>
      </c>
      <c r="Y159" s="49">
        <v>6.22</v>
      </c>
      <c r="Z159" s="10"/>
      <c r="AA159" s="10"/>
    </row>
    <row r="160" spans="2:27" ht="37.5">
      <c r="B160" s="23">
        <v>131</v>
      </c>
      <c r="C160" s="20" t="s">
        <v>136</v>
      </c>
      <c r="D160" s="13" t="s">
        <v>132</v>
      </c>
      <c r="E160" s="21"/>
      <c r="F160" s="21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10"/>
      <c r="AA160" s="10"/>
    </row>
    <row r="161" spans="2:27" ht="37.5">
      <c r="B161" s="23">
        <v>132</v>
      </c>
      <c r="C161" s="20" t="s">
        <v>137</v>
      </c>
      <c r="D161" s="26" t="s">
        <v>76</v>
      </c>
      <c r="E161" s="21"/>
      <c r="F161" s="21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10"/>
      <c r="AA161" s="10"/>
    </row>
    <row r="162" spans="2:27" ht="75">
      <c r="B162" s="23">
        <v>133</v>
      </c>
      <c r="C162" s="20" t="s">
        <v>58</v>
      </c>
      <c r="D162" s="13" t="s">
        <v>67</v>
      </c>
      <c r="E162" s="30">
        <v>13.46</v>
      </c>
      <c r="F162" s="15">
        <v>16.76</v>
      </c>
      <c r="G162" s="41">
        <v>17.6</v>
      </c>
      <c r="H162" s="41">
        <v>19</v>
      </c>
      <c r="I162" s="41">
        <v>19.01</v>
      </c>
      <c r="J162" s="41">
        <v>19.02</v>
      </c>
      <c r="K162" s="42">
        <v>20.11</v>
      </c>
      <c r="L162" s="41">
        <v>20.13</v>
      </c>
      <c r="M162" s="41">
        <v>20.16</v>
      </c>
      <c r="N162" s="42">
        <v>21.52</v>
      </c>
      <c r="O162" s="41">
        <v>21.53</v>
      </c>
      <c r="P162" s="41">
        <v>21.56</v>
      </c>
      <c r="Q162" s="42">
        <v>21.52</v>
      </c>
      <c r="R162" s="41">
        <v>21.53</v>
      </c>
      <c r="S162" s="41">
        <v>21.56</v>
      </c>
      <c r="T162" s="42">
        <v>21.52</v>
      </c>
      <c r="U162" s="41">
        <v>21.53</v>
      </c>
      <c r="V162" s="41">
        <v>21.56</v>
      </c>
      <c r="W162" s="42">
        <v>21.52</v>
      </c>
      <c r="X162" s="41">
        <v>21.53</v>
      </c>
      <c r="Y162" s="41">
        <v>21.56</v>
      </c>
      <c r="Z162" s="10"/>
      <c r="AA162" s="10"/>
    </row>
    <row r="163" spans="2:27" ht="75">
      <c r="B163" s="23">
        <v>134</v>
      </c>
      <c r="C163" s="20" t="s">
        <v>58</v>
      </c>
      <c r="D163" s="26" t="s">
        <v>44</v>
      </c>
      <c r="E163" s="30">
        <v>102.75</v>
      </c>
      <c r="F163" s="15">
        <f>F162/E162*100</f>
        <v>124.51708766716196</v>
      </c>
      <c r="G163" s="41">
        <f>G162/F162*100</f>
        <v>105.01193317422435</v>
      </c>
      <c r="H163" s="41">
        <f>H162/G162*100</f>
        <v>107.95454545454544</v>
      </c>
      <c r="I163" s="41">
        <f>I162/G162*100</f>
        <v>108.01136363636363</v>
      </c>
      <c r="J163" s="41">
        <f aca="true" t="shared" si="8" ref="J163:R163">J162/G162*100</f>
        <v>108.06818181818181</v>
      </c>
      <c r="K163" s="42">
        <f t="shared" si="8"/>
        <v>105.84210526315789</v>
      </c>
      <c r="L163" s="41">
        <f t="shared" si="8"/>
        <v>105.89163598106259</v>
      </c>
      <c r="M163" s="41">
        <f t="shared" si="8"/>
        <v>105.99369085173502</v>
      </c>
      <c r="N163" s="42">
        <f t="shared" si="8"/>
        <v>107.01143709597216</v>
      </c>
      <c r="O163" s="41">
        <f t="shared" si="8"/>
        <v>106.95479384003977</v>
      </c>
      <c r="P163" s="41">
        <f t="shared" si="8"/>
        <v>106.94444444444444</v>
      </c>
      <c r="Q163" s="42">
        <f t="shared" si="8"/>
        <v>100</v>
      </c>
      <c r="R163" s="41">
        <f t="shared" si="8"/>
        <v>100</v>
      </c>
      <c r="S163" s="41">
        <v>100</v>
      </c>
      <c r="T163" s="42">
        <v>100</v>
      </c>
      <c r="U163" s="41">
        <v>100</v>
      </c>
      <c r="V163" s="41">
        <v>100</v>
      </c>
      <c r="W163" s="42">
        <v>100</v>
      </c>
      <c r="X163" s="41">
        <v>100</v>
      </c>
      <c r="Y163" s="41">
        <v>100</v>
      </c>
      <c r="Z163" s="10"/>
      <c r="AA163" s="10"/>
    </row>
    <row r="164" spans="2:27" ht="18.75">
      <c r="B164" s="23">
        <v>135</v>
      </c>
      <c r="C164" s="17" t="s">
        <v>138</v>
      </c>
      <c r="D164" s="26" t="s">
        <v>76</v>
      </c>
      <c r="E164" s="21"/>
      <c r="F164" s="21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10"/>
      <c r="AA164" s="10"/>
    </row>
    <row r="165" spans="2:27" ht="18.75">
      <c r="B165" s="23">
        <v>136</v>
      </c>
      <c r="C165" s="17" t="s">
        <v>139</v>
      </c>
      <c r="D165" s="26" t="s">
        <v>14</v>
      </c>
      <c r="E165" s="21"/>
      <c r="F165" s="21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10"/>
      <c r="AA165" s="10"/>
    </row>
    <row r="166" spans="2:27" ht="18.75">
      <c r="B166" s="23">
        <v>137</v>
      </c>
      <c r="C166" s="17" t="s">
        <v>35</v>
      </c>
      <c r="D166" s="26" t="s">
        <v>140</v>
      </c>
      <c r="E166" s="21">
        <v>0.56</v>
      </c>
      <c r="F166" s="21">
        <v>0.38</v>
      </c>
      <c r="G166" s="49">
        <v>0.46</v>
      </c>
      <c r="H166" s="49">
        <v>0.47</v>
      </c>
      <c r="I166" s="49">
        <v>0.46</v>
      </c>
      <c r="J166" s="49">
        <v>0.45</v>
      </c>
      <c r="K166" s="49">
        <v>0.46</v>
      </c>
      <c r="L166" s="49">
        <v>0.44</v>
      </c>
      <c r="M166" s="49">
        <v>0.43</v>
      </c>
      <c r="N166" s="49">
        <v>0.44</v>
      </c>
      <c r="O166" s="49">
        <v>0.42</v>
      </c>
      <c r="P166" s="49">
        <v>0.41</v>
      </c>
      <c r="Q166" s="43">
        <v>0.42</v>
      </c>
      <c r="R166" s="43">
        <v>0.41</v>
      </c>
      <c r="S166" s="43">
        <v>0.4</v>
      </c>
      <c r="T166" s="43">
        <v>0.41</v>
      </c>
      <c r="U166" s="43">
        <v>0.41</v>
      </c>
      <c r="V166" s="43">
        <v>0.39</v>
      </c>
      <c r="W166" s="43">
        <v>0.4</v>
      </c>
      <c r="X166" s="43">
        <v>0.39</v>
      </c>
      <c r="Y166" s="43">
        <v>0.38</v>
      </c>
      <c r="Z166" s="10"/>
      <c r="AA166" s="10"/>
    </row>
    <row r="167" spans="2:27" ht="37.5">
      <c r="B167" s="23">
        <v>138</v>
      </c>
      <c r="C167" s="20" t="s">
        <v>36</v>
      </c>
      <c r="D167" s="26" t="s">
        <v>14</v>
      </c>
      <c r="E167" s="21">
        <v>0.56</v>
      </c>
      <c r="F167" s="21">
        <v>0.38</v>
      </c>
      <c r="G167" s="49">
        <v>0.46</v>
      </c>
      <c r="H167" s="49">
        <v>0.47</v>
      </c>
      <c r="I167" s="49">
        <v>0.46</v>
      </c>
      <c r="J167" s="49">
        <v>0.45</v>
      </c>
      <c r="K167" s="49">
        <v>0.46</v>
      </c>
      <c r="L167" s="49">
        <v>0.44</v>
      </c>
      <c r="M167" s="49">
        <v>0.43</v>
      </c>
      <c r="N167" s="49">
        <v>0.44</v>
      </c>
      <c r="O167" s="49">
        <v>0.42</v>
      </c>
      <c r="P167" s="49">
        <v>0.41</v>
      </c>
      <c r="Q167" s="43">
        <v>0.42</v>
      </c>
      <c r="R167" s="43">
        <v>0.41</v>
      </c>
      <c r="S167" s="43">
        <v>0.4</v>
      </c>
      <c r="T167" s="43">
        <v>0.41</v>
      </c>
      <c r="U167" s="43">
        <v>0.41</v>
      </c>
      <c r="V167" s="43">
        <v>0.39</v>
      </c>
      <c r="W167" s="43">
        <v>0.4</v>
      </c>
      <c r="X167" s="43">
        <v>0.39</v>
      </c>
      <c r="Y167" s="43">
        <v>0.38</v>
      </c>
      <c r="Z167" s="10"/>
      <c r="AA167" s="10"/>
    </row>
    <row r="168" spans="2:27" ht="18.75">
      <c r="B168" s="23">
        <v>139</v>
      </c>
      <c r="C168" s="20" t="s">
        <v>141</v>
      </c>
      <c r="D168" s="13" t="s">
        <v>24</v>
      </c>
      <c r="E168" s="21">
        <v>0.098</v>
      </c>
      <c r="F168" s="21">
        <v>0.067</v>
      </c>
      <c r="G168" s="49">
        <v>0.079</v>
      </c>
      <c r="H168" s="49">
        <v>0.08</v>
      </c>
      <c r="I168" s="49">
        <v>0.079</v>
      </c>
      <c r="J168" s="49">
        <v>0.078</v>
      </c>
      <c r="K168" s="49">
        <v>0.078</v>
      </c>
      <c r="L168" s="49">
        <v>0.074</v>
      </c>
      <c r="M168" s="49">
        <v>0.073</v>
      </c>
      <c r="N168" s="49">
        <v>0.074</v>
      </c>
      <c r="O168" s="49">
        <v>0.071</v>
      </c>
      <c r="P168" s="49">
        <v>0.069</v>
      </c>
      <c r="Q168" s="49">
        <v>0.069</v>
      </c>
      <c r="R168" s="49">
        <v>0.068</v>
      </c>
      <c r="S168" s="49">
        <v>0.067</v>
      </c>
      <c r="T168" s="49">
        <v>0.068</v>
      </c>
      <c r="U168" s="49">
        <v>0.069</v>
      </c>
      <c r="V168" s="49">
        <v>0.065</v>
      </c>
      <c r="W168" s="49">
        <v>0.067</v>
      </c>
      <c r="X168" s="49">
        <v>0.065</v>
      </c>
      <c r="Y168" s="49">
        <v>0.065</v>
      </c>
      <c r="Z168" s="10"/>
      <c r="AA168" s="10"/>
    </row>
    <row r="169" spans="2:27" ht="56.25">
      <c r="B169" s="23">
        <v>140</v>
      </c>
      <c r="C169" s="20" t="s">
        <v>37</v>
      </c>
      <c r="D169" s="13" t="s">
        <v>24</v>
      </c>
      <c r="E169" s="21">
        <v>0.098</v>
      </c>
      <c r="F169" s="21">
        <v>0.067</v>
      </c>
      <c r="G169" s="49">
        <v>0.079</v>
      </c>
      <c r="H169" s="49">
        <v>0.08</v>
      </c>
      <c r="I169" s="49">
        <v>0.079</v>
      </c>
      <c r="J169" s="49">
        <v>0.078</v>
      </c>
      <c r="K169" s="49">
        <v>0.078</v>
      </c>
      <c r="L169" s="49">
        <v>0.074</v>
      </c>
      <c r="M169" s="49">
        <v>0.073</v>
      </c>
      <c r="N169" s="49">
        <v>0.074</v>
      </c>
      <c r="O169" s="49">
        <v>0.071</v>
      </c>
      <c r="P169" s="49">
        <v>0.069</v>
      </c>
      <c r="Q169" s="49">
        <v>0.069</v>
      </c>
      <c r="R169" s="49">
        <v>0.068</v>
      </c>
      <c r="S169" s="49">
        <v>0.067</v>
      </c>
      <c r="T169" s="49">
        <v>0.068</v>
      </c>
      <c r="U169" s="49">
        <v>0.069</v>
      </c>
      <c r="V169" s="49">
        <v>0.065</v>
      </c>
      <c r="W169" s="49">
        <v>0.067</v>
      </c>
      <c r="X169" s="49">
        <v>0.065</v>
      </c>
      <c r="Y169" s="49">
        <v>0.065</v>
      </c>
      <c r="Z169" s="10"/>
      <c r="AA169" s="10"/>
    </row>
    <row r="170" spans="2:27" ht="18.75">
      <c r="B170" s="23">
        <v>141</v>
      </c>
      <c r="C170" s="20" t="s">
        <v>142</v>
      </c>
      <c r="D170" s="13" t="s">
        <v>9</v>
      </c>
      <c r="E170" s="21">
        <v>1292.31</v>
      </c>
      <c r="F170" s="21">
        <v>1307.28</v>
      </c>
      <c r="G170" s="49">
        <v>1323.08</v>
      </c>
      <c r="H170" s="49">
        <v>1412.18</v>
      </c>
      <c r="I170" s="49">
        <v>1412.19</v>
      </c>
      <c r="J170" s="49">
        <v>1412.2</v>
      </c>
      <c r="K170" s="49">
        <v>1499.59</v>
      </c>
      <c r="L170" s="49">
        <v>1499.6</v>
      </c>
      <c r="M170" s="49">
        <v>1499.61</v>
      </c>
      <c r="N170" s="49">
        <v>1603.66</v>
      </c>
      <c r="O170" s="49">
        <v>1603.67</v>
      </c>
      <c r="P170" s="49">
        <v>1603.68</v>
      </c>
      <c r="Q170" s="49">
        <v>1603.66</v>
      </c>
      <c r="R170" s="49">
        <v>1603.67</v>
      </c>
      <c r="S170" s="49">
        <v>1603.68</v>
      </c>
      <c r="T170" s="49">
        <v>1603.66</v>
      </c>
      <c r="U170" s="49">
        <v>1603.67</v>
      </c>
      <c r="V170" s="49">
        <v>1603.68</v>
      </c>
      <c r="W170" s="49">
        <v>1603.66</v>
      </c>
      <c r="X170" s="49">
        <v>1603.67</v>
      </c>
      <c r="Y170" s="49">
        <v>1603.68</v>
      </c>
      <c r="Z170" s="10"/>
      <c r="AA170" s="10"/>
    </row>
    <row r="171" spans="2:27" ht="37.5">
      <c r="B171" s="23">
        <v>142</v>
      </c>
      <c r="C171" s="20" t="s">
        <v>143</v>
      </c>
      <c r="D171" s="13" t="s">
        <v>76</v>
      </c>
      <c r="E171" s="21"/>
      <c r="F171" s="50">
        <f>F170/E170*100</f>
        <v>101.15839078858788</v>
      </c>
      <c r="G171" s="52">
        <f>G170/F170*100</f>
        <v>101.20861636374762</v>
      </c>
      <c r="H171" s="52">
        <f>H170/G170*100</f>
        <v>106.73428666444961</v>
      </c>
      <c r="I171" s="52">
        <f>I170/G170*100</f>
        <v>106.7350424766454</v>
      </c>
      <c r="J171" s="52">
        <f aca="true" t="shared" si="9" ref="J171:P171">J170/G170*100</f>
        <v>106.73579828884118</v>
      </c>
      <c r="K171" s="52">
        <f t="shared" si="9"/>
        <v>106.18972085711451</v>
      </c>
      <c r="L171" s="52">
        <f t="shared" si="9"/>
        <v>106.18967702646242</v>
      </c>
      <c r="M171" s="52">
        <f t="shared" si="9"/>
        <v>106.18963319643109</v>
      </c>
      <c r="N171" s="52">
        <f t="shared" si="9"/>
        <v>106.93989690515409</v>
      </c>
      <c r="O171" s="52">
        <f t="shared" si="9"/>
        <v>106.93985062683385</v>
      </c>
      <c r="P171" s="52">
        <f t="shared" si="9"/>
        <v>106.9398043491308</v>
      </c>
      <c r="Q171" s="52">
        <f aca="true" t="shared" si="10" ref="Q171:Y171">Q170/N170*100</f>
        <v>100</v>
      </c>
      <c r="R171" s="52">
        <f t="shared" si="10"/>
        <v>100</v>
      </c>
      <c r="S171" s="52">
        <f t="shared" si="10"/>
        <v>100</v>
      </c>
      <c r="T171" s="52">
        <f t="shared" si="10"/>
        <v>100</v>
      </c>
      <c r="U171" s="52">
        <f t="shared" si="10"/>
        <v>100</v>
      </c>
      <c r="V171" s="52">
        <f t="shared" si="10"/>
        <v>100</v>
      </c>
      <c r="W171" s="52">
        <f t="shared" si="10"/>
        <v>100</v>
      </c>
      <c r="X171" s="52">
        <f t="shared" si="10"/>
        <v>100</v>
      </c>
      <c r="Y171" s="52">
        <f t="shared" si="10"/>
        <v>100</v>
      </c>
      <c r="Z171" s="10"/>
      <c r="AA171" s="10"/>
    </row>
    <row r="172" spans="2:27" ht="12.75">
      <c r="B172" s="31"/>
      <c r="C172" s="32"/>
      <c r="D172" s="3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2:27" ht="12.75">
      <c r="B173" s="3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2:27" ht="12.75">
      <c r="B174" s="3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2:27" ht="12.75">
      <c r="B175" s="3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2:27" ht="12.75">
      <c r="B176" s="33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2:27" ht="12.75">
      <c r="B177" s="33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2:27" ht="12.75">
      <c r="B178" s="33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2:27" ht="12.75">
      <c r="B179" s="33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2:27" ht="12.75">
      <c r="B180" s="33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2:27" ht="12.75">
      <c r="B181" s="33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2:27" ht="12.75">
      <c r="B182" s="33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2:27" ht="12.75">
      <c r="B183" s="33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260" ht="18.75">
      <c r="C260" s="54" t="s">
        <v>210</v>
      </c>
    </row>
    <row r="261" ht="18.75">
      <c r="C261" s="54" t="s">
        <v>211</v>
      </c>
    </row>
    <row r="262" ht="18.75">
      <c r="C262" s="54" t="s">
        <v>222</v>
      </c>
    </row>
    <row r="263" ht="18.75">
      <c r="C263" s="54" t="s">
        <v>223</v>
      </c>
    </row>
    <row r="264" ht="18.75">
      <c r="C264" s="54" t="s">
        <v>212</v>
      </c>
    </row>
    <row r="265" ht="18.75">
      <c r="C265" s="54" t="s">
        <v>211</v>
      </c>
    </row>
    <row r="266" ht="18.75">
      <c r="C266" s="54" t="s">
        <v>213</v>
      </c>
    </row>
    <row r="267" ht="18.75">
      <c r="C267" s="54" t="s">
        <v>214</v>
      </c>
    </row>
    <row r="268" ht="18.75">
      <c r="C268" s="55" t="s">
        <v>215</v>
      </c>
    </row>
    <row r="269" ht="18.75">
      <c r="C269" s="55" t="s">
        <v>216</v>
      </c>
    </row>
    <row r="270" ht="18.75">
      <c r="C270" s="55" t="s">
        <v>217</v>
      </c>
    </row>
    <row r="271" ht="18.75">
      <c r="C271" s="55" t="s">
        <v>218</v>
      </c>
    </row>
    <row r="272" ht="18.75">
      <c r="C272" s="55" t="s">
        <v>219</v>
      </c>
    </row>
    <row r="273" ht="18.75">
      <c r="C273" s="55" t="s">
        <v>220</v>
      </c>
    </row>
  </sheetData>
  <sheetProtection/>
  <mergeCells count="16">
    <mergeCell ref="P2:X3"/>
    <mergeCell ref="Q10:S10"/>
    <mergeCell ref="T10:V10"/>
    <mergeCell ref="W10:Y10"/>
    <mergeCell ref="H9:Y9"/>
    <mergeCell ref="B5:P5"/>
    <mergeCell ref="B7:P7"/>
    <mergeCell ref="H10:J10"/>
    <mergeCell ref="B9:B12"/>
    <mergeCell ref="C9:C12"/>
    <mergeCell ref="D9:D12"/>
    <mergeCell ref="E10:E12"/>
    <mergeCell ref="K10:M10"/>
    <mergeCell ref="N10:P10"/>
    <mergeCell ref="F10:F12"/>
    <mergeCell ref="G10:G12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Экономист</cp:lastModifiedBy>
  <cp:lastPrinted>2018-08-09T13:10:52Z</cp:lastPrinted>
  <dcterms:created xsi:type="dcterms:W3CDTF">2013-05-25T16:45:04Z</dcterms:created>
  <dcterms:modified xsi:type="dcterms:W3CDTF">2018-08-09T13:39:58Z</dcterms:modified>
  <cp:category/>
  <cp:version/>
  <cp:contentType/>
  <cp:contentStatus/>
</cp:coreProperties>
</file>